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225" windowWidth="15360" windowHeight="8280" tabRatio="936" activeTab="0"/>
  </bookViews>
  <sheets>
    <sheet name="Chieri" sheetId="1" r:id="rId1"/>
    <sheet name="Chivasso" sheetId="2" r:id="rId2"/>
    <sheet name="Ciriè" sheetId="3" r:id="rId3"/>
    <sheet name="Cuorgne" sheetId="4" r:id="rId4"/>
    <sheet name="Ivrea" sheetId="5" r:id="rId5"/>
    <sheet name="Moncalieri" sheetId="6" r:id="rId6"/>
    <sheet name="Orbassano" sheetId="7" r:id="rId7"/>
    <sheet name="Pinerolo" sheetId="8" r:id="rId8"/>
    <sheet name="Rivoli" sheetId="9" r:id="rId9"/>
    <sheet name="Settimo Torinese" sheetId="10" r:id="rId10"/>
    <sheet name="Susa" sheetId="11" r:id="rId11"/>
    <sheet name="Torino" sheetId="12" r:id="rId12"/>
    <sheet name="Venaria" sheetId="13" r:id="rId13"/>
    <sheet name="Provincia" sheetId="14" r:id="rId14"/>
  </sheets>
  <definedNames/>
  <calcPr fullCalcOnLoad="1"/>
</workbook>
</file>

<file path=xl/sharedStrings.xml><?xml version="1.0" encoding="utf-8"?>
<sst xmlns="http://schemas.openxmlformats.org/spreadsheetml/2006/main" count="637" uniqueCount="391">
  <si>
    <t>Totale</t>
  </si>
  <si>
    <t>CHIERI</t>
  </si>
  <si>
    <t>CHIVASSO</t>
  </si>
  <si>
    <t>CIRIE'</t>
  </si>
  <si>
    <t>CUORGNE'</t>
  </si>
  <si>
    <t>IVREA</t>
  </si>
  <si>
    <t>MONCALIERI</t>
  </si>
  <si>
    <t>ORBASSANO</t>
  </si>
  <si>
    <t>PINEROLO</t>
  </si>
  <si>
    <t>RIVOLI</t>
  </si>
  <si>
    <t>SETTIMO TORINESE</t>
  </si>
  <si>
    <t>SUSA</t>
  </si>
  <si>
    <t>TORINO</t>
  </si>
  <si>
    <t>Variazione %</t>
  </si>
  <si>
    <t>CPI di Chieri</t>
  </si>
  <si>
    <t>CPI di Chivasso</t>
  </si>
  <si>
    <t>CPI di Ciriè</t>
  </si>
  <si>
    <t>CPI di Cuorgnè</t>
  </si>
  <si>
    <t>CPI di Ivrea</t>
  </si>
  <si>
    <t>CPI di Moncalieri</t>
  </si>
  <si>
    <t>CPI di Pinerolo</t>
  </si>
  <si>
    <t>CPI di Orbassano</t>
  </si>
  <si>
    <t>CPI di Rivoli</t>
  </si>
  <si>
    <t>CPI di Susa</t>
  </si>
  <si>
    <t>CPI di Torino</t>
  </si>
  <si>
    <t>% col. 2011</t>
  </si>
  <si>
    <t>ANDEZENO</t>
  </si>
  <si>
    <t>ARIGNANO</t>
  </si>
  <si>
    <t>BALDISSERO TORINESE</t>
  </si>
  <si>
    <t>CAMBIANO</t>
  </si>
  <si>
    <t>ISOLABELLA</t>
  </si>
  <si>
    <t>MARENTINO</t>
  </si>
  <si>
    <t>MOMBELLO DI TORINO</t>
  </si>
  <si>
    <t>MONTALDO TORINESE</t>
  </si>
  <si>
    <t>MORIONDO TORINESE</t>
  </si>
  <si>
    <t>PAVAROLO</t>
  </si>
  <si>
    <t>PECETTO TORINESE</t>
  </si>
  <si>
    <t>PINO TORINESE</t>
  </si>
  <si>
    <t>POIRINO</t>
  </si>
  <si>
    <t>PRALORMO</t>
  </si>
  <si>
    <t>RIVA PRESSO CHIERI</t>
  </si>
  <si>
    <t>SANTENA</t>
  </si>
  <si>
    <t>Comuni</t>
  </si>
  <si>
    <t>BRANDIZZO</t>
  </si>
  <si>
    <t>BROZOLO</t>
  </si>
  <si>
    <t>BRUSASCO</t>
  </si>
  <si>
    <t>CASALBORGONE</t>
  </si>
  <si>
    <t>CASTAGNETO PO</t>
  </si>
  <si>
    <t>CAVAGNOLO</t>
  </si>
  <si>
    <t>CINZANO</t>
  </si>
  <si>
    <t>FOGLIZZO</t>
  </si>
  <si>
    <t>GASSINO TORINESE</t>
  </si>
  <si>
    <t>LAURIANO</t>
  </si>
  <si>
    <t>MONTANARO</t>
  </si>
  <si>
    <t>MONTEU DA PO</t>
  </si>
  <si>
    <t>RIVALBA</t>
  </si>
  <si>
    <t>RONDISSONE</t>
  </si>
  <si>
    <t>SAN RAFFAELE CIMENA</t>
  </si>
  <si>
    <t>SAN SEBASTIANO DA PO</t>
  </si>
  <si>
    <t>SCIOLZE</t>
  </si>
  <si>
    <t>TORRAZZA PIEMONTE</t>
  </si>
  <si>
    <t>VEROLENGO</t>
  </si>
  <si>
    <t>VERRUA SAVOIA</t>
  </si>
  <si>
    <t>ALA DI STURA</t>
  </si>
  <si>
    <t>BALANGERO</t>
  </si>
  <si>
    <t>BARBANIA</t>
  </si>
  <si>
    <t>BORGARO TORINESE</t>
  </si>
  <si>
    <t>CAFASSE</t>
  </si>
  <si>
    <t>CANTOIRA</t>
  </si>
  <si>
    <t>CASELLE TORINESE</t>
  </si>
  <si>
    <t>CERES</t>
  </si>
  <si>
    <t>CHIALAMBERTO</t>
  </si>
  <si>
    <t>COASSOLO TORINESE</t>
  </si>
  <si>
    <t>CORIO</t>
  </si>
  <si>
    <t>FIANO</t>
  </si>
  <si>
    <t>FRONT</t>
  </si>
  <si>
    <t>GERMAGNANO</t>
  </si>
  <si>
    <t>GROSCAVALLO</t>
  </si>
  <si>
    <t>GROSSO</t>
  </si>
  <si>
    <t>LANZO TORINESE</t>
  </si>
  <si>
    <t>LEMIE</t>
  </si>
  <si>
    <t>LEVONE</t>
  </si>
  <si>
    <t>MATHI</t>
  </si>
  <si>
    <t>MEZZENILE</t>
  </si>
  <si>
    <t>MONASTERO DI LANZO</t>
  </si>
  <si>
    <t>NOLE</t>
  </si>
  <si>
    <t>PESSINETTO</t>
  </si>
  <si>
    <t>ROBASSOMERO</t>
  </si>
  <si>
    <t>ROCCA CANAVESE</t>
  </si>
  <si>
    <t>SAN CARLO CANAVESE</t>
  </si>
  <si>
    <t>SAN FRANCESCO AL CAMPO</t>
  </si>
  <si>
    <t>SAN MAURIZIO CANAVESE</t>
  </si>
  <si>
    <t>TRAVES</t>
  </si>
  <si>
    <t>USSEGLIO</t>
  </si>
  <si>
    <t>VALLO TORINESE</t>
  </si>
  <si>
    <t>VARISELLA</t>
  </si>
  <si>
    <t>VAUDA CANAVESE</t>
  </si>
  <si>
    <t>VILLANOVA CANAVESE</t>
  </si>
  <si>
    <t>VIU'</t>
  </si>
  <si>
    <t>ALPETTE</t>
  </si>
  <si>
    <t>BORGIALLO</t>
  </si>
  <si>
    <t>BOSCONERO</t>
  </si>
  <si>
    <t>BUSANO</t>
  </si>
  <si>
    <t>CANISCHIO</t>
  </si>
  <si>
    <t>CASTELNUOVO NIGRA</t>
  </si>
  <si>
    <t>CERESOLE REALE</t>
  </si>
  <si>
    <t>CHIESANUOVA</t>
  </si>
  <si>
    <t>CICONIO</t>
  </si>
  <si>
    <t>CINTANO</t>
  </si>
  <si>
    <t>COLLERETTO CASTELNUOVO</t>
  </si>
  <si>
    <t>FAVRIA</t>
  </si>
  <si>
    <t>FELETTO</t>
  </si>
  <si>
    <t>FORNO CANAVESE</t>
  </si>
  <si>
    <t>FRASSINETTO</t>
  </si>
  <si>
    <t>LOCANA</t>
  </si>
  <si>
    <t>LUSIGLIE'</t>
  </si>
  <si>
    <t>NOASCA</t>
  </si>
  <si>
    <t>OGLIANICO</t>
  </si>
  <si>
    <t>OZEGNA</t>
  </si>
  <si>
    <t>PERTUSIO</t>
  </si>
  <si>
    <t>PONT-CANAVESE</t>
  </si>
  <si>
    <t>PRASCORSANO</t>
  </si>
  <si>
    <t>PRATIGLIONE</t>
  </si>
  <si>
    <t>RIBORDONE</t>
  </si>
  <si>
    <t>RIVARA</t>
  </si>
  <si>
    <t>RIVAROLO CANAVESE</t>
  </si>
  <si>
    <t>RIVAROSSA</t>
  </si>
  <si>
    <t>RONCO CANAVESE</t>
  </si>
  <si>
    <t>SALASSA</t>
  </si>
  <si>
    <t>SAN COLOMBANO BELMONTE</t>
  </si>
  <si>
    <t>SAN PONSO</t>
  </si>
  <si>
    <t>SPARONE</t>
  </si>
  <si>
    <t>VALPERGA</t>
  </si>
  <si>
    <t>AGLIE'</t>
  </si>
  <si>
    <t>ALBIANO D'IVREA</t>
  </si>
  <si>
    <t>ALICE SUPERIORE</t>
  </si>
  <si>
    <t>ANDRATE</t>
  </si>
  <si>
    <t>AZEGLIO</t>
  </si>
  <si>
    <t>BAIRO</t>
  </si>
  <si>
    <t>BALDISSERO CANAVESE</t>
  </si>
  <si>
    <t>BANCHETTE</t>
  </si>
  <si>
    <t>BARONE CANAVESE</t>
  </si>
  <si>
    <t>BOLLENGO</t>
  </si>
  <si>
    <t>BORGOFRANCO D'IVREA</t>
  </si>
  <si>
    <t>BORGOMASINO</t>
  </si>
  <si>
    <t>BROSSO</t>
  </si>
  <si>
    <t>BUROLO</t>
  </si>
  <si>
    <t>CALUSO</t>
  </si>
  <si>
    <t>CANDIA CANAVESE</t>
  </si>
  <si>
    <t>CARAVINO</t>
  </si>
  <si>
    <t>CAREMA</t>
  </si>
  <si>
    <t>CASCINETTE D'IVREA</t>
  </si>
  <si>
    <t>CASTELLAMONTE</t>
  </si>
  <si>
    <t>CHIAVERANO</t>
  </si>
  <si>
    <t>COLLERETTO GIACOSA</t>
  </si>
  <si>
    <t>COSSANO CANAVESE</t>
  </si>
  <si>
    <t>CUCEGLIO</t>
  </si>
  <si>
    <t>FIORANO CANAVESE</t>
  </si>
  <si>
    <t>ISSIGLIO</t>
  </si>
  <si>
    <t>LESSOLO</t>
  </si>
  <si>
    <t>LORANZE'</t>
  </si>
  <si>
    <t>LUGNACCO</t>
  </si>
  <si>
    <t>MAGLIONE</t>
  </si>
  <si>
    <t>MAZZE'</t>
  </si>
  <si>
    <t>MERCENASCO</t>
  </si>
  <si>
    <t>MEUGLIANO</t>
  </si>
  <si>
    <t>MONTALENGHE</t>
  </si>
  <si>
    <t>MONTALTO DORA</t>
  </si>
  <si>
    <t>NOMAGLIO</t>
  </si>
  <si>
    <t>ORIO CANAVESE</t>
  </si>
  <si>
    <t>PALAZZO CANAVESE</t>
  </si>
  <si>
    <t>PARELLA</t>
  </si>
  <si>
    <t>PAVONE CANAVESE</t>
  </si>
  <si>
    <t>PECCO</t>
  </si>
  <si>
    <t>PEROSA CANAVESE</t>
  </si>
  <si>
    <t>PIVERONE</t>
  </si>
  <si>
    <t>QUAGLIUZZO</t>
  </si>
  <si>
    <t>QUASSOLO</t>
  </si>
  <si>
    <t>QUINCINETTO</t>
  </si>
  <si>
    <t>ROMANO CANAVESE</t>
  </si>
  <si>
    <t>RUEGLIO</t>
  </si>
  <si>
    <t>SALERANO CANAVESE</t>
  </si>
  <si>
    <t>SAMONE</t>
  </si>
  <si>
    <t>SAN GIORGIO CANAVESE</t>
  </si>
  <si>
    <t>SAN GIUSTO CANAVESE</t>
  </si>
  <si>
    <t>SAN MARTINO CANAVESE</t>
  </si>
  <si>
    <t>SCARMAGNO</t>
  </si>
  <si>
    <t>SETTIMO ROTTARO</t>
  </si>
  <si>
    <t>SETTIMO VITTONE</t>
  </si>
  <si>
    <t>STRAMBINELLO</t>
  </si>
  <si>
    <t>STRAMBINO</t>
  </si>
  <si>
    <t>TAVAGNASCO</t>
  </si>
  <si>
    <t>TORRE CANAVESE</t>
  </si>
  <si>
    <t>TRAUSELLA</t>
  </si>
  <si>
    <t>TRAVERSELLA</t>
  </si>
  <si>
    <t>VESTIGNE'</t>
  </si>
  <si>
    <t>VIALFRE'</t>
  </si>
  <si>
    <t>VICO CANAVESE</t>
  </si>
  <si>
    <t>VIDRACCO</t>
  </si>
  <si>
    <t>VILLAREGGIA</t>
  </si>
  <si>
    <t>VISCHE</t>
  </si>
  <si>
    <t>VISTRORIO</t>
  </si>
  <si>
    <t>CANDIOLO</t>
  </si>
  <si>
    <t>CARIGNANO</t>
  </si>
  <si>
    <t>CARMAGNOLA</t>
  </si>
  <si>
    <t>CASTAGNOLE PIEMONTE</t>
  </si>
  <si>
    <t>LA LOGGIA</t>
  </si>
  <si>
    <t>LOMBRIASCO</t>
  </si>
  <si>
    <t>NICHELINO</t>
  </si>
  <si>
    <t>OSASIO</t>
  </si>
  <si>
    <t>PANCALIERI</t>
  </si>
  <si>
    <t>PIOBESI TORINESE</t>
  </si>
  <si>
    <t>TROFARELLO</t>
  </si>
  <si>
    <t>VILLASTELLONE</t>
  </si>
  <si>
    <t>VINOVO</t>
  </si>
  <si>
    <t>BEINASCO</t>
  </si>
  <si>
    <t>BRUINO</t>
  </si>
  <si>
    <t>COAZZE</t>
  </si>
  <si>
    <t>GIAVENO</t>
  </si>
  <si>
    <t>PIOSSASCO</t>
  </si>
  <si>
    <t>REANO</t>
  </si>
  <si>
    <t>RIVALTA DI TORINO</t>
  </si>
  <si>
    <t>SANGANO</t>
  </si>
  <si>
    <t>TRANA</t>
  </si>
  <si>
    <t>VALGIOIE</t>
  </si>
  <si>
    <t>VOLVERA</t>
  </si>
  <si>
    <t>AIRASCA</t>
  </si>
  <si>
    <t>ANGROGNA</t>
  </si>
  <si>
    <t>BIBIANA</t>
  </si>
  <si>
    <t>BOBBIO PELLICE</t>
  </si>
  <si>
    <t>BRICHERASIO</t>
  </si>
  <si>
    <t>BURIASCO</t>
  </si>
  <si>
    <t>CAMPIGLIONE-FENILE</t>
  </si>
  <si>
    <t>CANTALUPA</t>
  </si>
  <si>
    <t>CAVOUR</t>
  </si>
  <si>
    <t>CERCENASCO</t>
  </si>
  <si>
    <t>CUMIANA</t>
  </si>
  <si>
    <t>FENESTRELLE</t>
  </si>
  <si>
    <t>FROSSASCO</t>
  </si>
  <si>
    <t>GARZIGLIANA</t>
  </si>
  <si>
    <t>INVERSO PINASCA</t>
  </si>
  <si>
    <t>LUSERNA SAN GIOVANNI</t>
  </si>
  <si>
    <t>LUSERNETTA</t>
  </si>
  <si>
    <t>MACELLO</t>
  </si>
  <si>
    <t>NONE</t>
  </si>
  <si>
    <t>OSASCO</t>
  </si>
  <si>
    <t>PEROSA ARGENTINA</t>
  </si>
  <si>
    <t>PERRERO</t>
  </si>
  <si>
    <t>PINASCA</t>
  </si>
  <si>
    <t>PISCINA</t>
  </si>
  <si>
    <t>POMARETTO</t>
  </si>
  <si>
    <t>PORTE</t>
  </si>
  <si>
    <t>PRAGELATO</t>
  </si>
  <si>
    <t>PRALI</t>
  </si>
  <si>
    <t>PRAMOLLO</t>
  </si>
  <si>
    <t>PRAROSTINO</t>
  </si>
  <si>
    <t>ROLETTO</t>
  </si>
  <si>
    <t>RORA'</t>
  </si>
  <si>
    <t>ROURE</t>
  </si>
  <si>
    <t>SAN GERMANO CHISONE</t>
  </si>
  <si>
    <t>SAN PIETRO VAL LEMINA</t>
  </si>
  <si>
    <t>SAN SECONDO DI PINEROLO</t>
  </si>
  <si>
    <t>SCALENGHE</t>
  </si>
  <si>
    <t>TORRE PELLICE</t>
  </si>
  <si>
    <t>USSEAUX</t>
  </si>
  <si>
    <t>VIGONE</t>
  </si>
  <si>
    <t>VILLAFRANCA PIEMONTE</t>
  </si>
  <si>
    <t>VILLAR PELLICE</t>
  </si>
  <si>
    <t>VILLAR PEROSA</t>
  </si>
  <si>
    <t>VIRLE PIEMONTE</t>
  </si>
  <si>
    <t>COLLEGNO</t>
  </si>
  <si>
    <t>GRUGLIASCO</t>
  </si>
  <si>
    <t>ROSTA</t>
  </si>
  <si>
    <t>VILLARBASSE</t>
  </si>
  <si>
    <t>CASTIGLIONE TORINESE</t>
  </si>
  <si>
    <t>LEINI'</t>
  </si>
  <si>
    <t>LOMBARDORE</t>
  </si>
  <si>
    <t>SAN BENIGNO CANAVESE</t>
  </si>
  <si>
    <t>SAN MAURO TORINESE</t>
  </si>
  <si>
    <t>VOLPIANO</t>
  </si>
  <si>
    <t>CPI di Settimo Torinese</t>
  </si>
  <si>
    <t>ALMESE</t>
  </si>
  <si>
    <t>AVIGLIANA</t>
  </si>
  <si>
    <t>BARDONECCHIA</t>
  </si>
  <si>
    <t>BORGONE SUSA</t>
  </si>
  <si>
    <t>BRUZOLO</t>
  </si>
  <si>
    <t>BUSSOLENO</t>
  </si>
  <si>
    <t>BUTTIGLIERA ALTA</t>
  </si>
  <si>
    <t>CAPRIE</t>
  </si>
  <si>
    <t>CASELETTE</t>
  </si>
  <si>
    <t>CESANA TORINESE</t>
  </si>
  <si>
    <t>CHIANOCCO</t>
  </si>
  <si>
    <t>CHIOMONTE</t>
  </si>
  <si>
    <t>CHIUSA DI SAN MICHELE</t>
  </si>
  <si>
    <t>CLAVIERE</t>
  </si>
  <si>
    <t>CONDOVE</t>
  </si>
  <si>
    <t>EXILLES</t>
  </si>
  <si>
    <t>GIAGLIONE</t>
  </si>
  <si>
    <t>GRAVERE</t>
  </si>
  <si>
    <t>MATTIE</t>
  </si>
  <si>
    <t>MEANA DI SUSA</t>
  </si>
  <si>
    <t>MOMPANTERO</t>
  </si>
  <si>
    <t>NOVALESA</t>
  </si>
  <si>
    <t>OULX</t>
  </si>
  <si>
    <t>RUBIANA</t>
  </si>
  <si>
    <t>SALBERTRAND</t>
  </si>
  <si>
    <t>SAN DIDERO</t>
  </si>
  <si>
    <t>SAN GIORIO DI SUSA</t>
  </si>
  <si>
    <t>SANT'AMBROGIO DI TORINO</t>
  </si>
  <si>
    <t>SANT'ANTONINO DI SUSA</t>
  </si>
  <si>
    <t>SAUZE D'OULX</t>
  </si>
  <si>
    <t>SAUZE DI CESANA</t>
  </si>
  <si>
    <t>SESTRIERE</t>
  </si>
  <si>
    <t>VAIE</t>
  </si>
  <si>
    <t>VENAUS</t>
  </si>
  <si>
    <t>VILLAR DORA</t>
  </si>
  <si>
    <t>VILLAR FOCCHIARDO</t>
  </si>
  <si>
    <t>VENARIA REALE</t>
  </si>
  <si>
    <t>ALPIGNANO</t>
  </si>
  <si>
    <t>DRUENTO</t>
  </si>
  <si>
    <t>GIVOLETTO</t>
  </si>
  <si>
    <t>LA CASSA</t>
  </si>
  <si>
    <t>PIANEZZA</t>
  </si>
  <si>
    <t>SAN GILLIO</t>
  </si>
  <si>
    <t>VAL DELLA TORRE</t>
  </si>
  <si>
    <t>CPI di Venaria</t>
  </si>
  <si>
    <t>BALME</t>
  </si>
  <si>
    <t>SALZA DI PINEROLO</t>
  </si>
  <si>
    <t>% col. 2012</t>
  </si>
  <si>
    <t>2011</t>
  </si>
  <si>
    <t>2012</t>
  </si>
  <si>
    <t>2013</t>
  </si>
  <si>
    <t>2013 / 2012</t>
  </si>
  <si>
    <t>% col. 2013</t>
  </si>
  <si>
    <t>2011 sul 2010</t>
  </si>
  <si>
    <t>2012 sul 2011</t>
  </si>
  <si>
    <t>2013 sul 2012</t>
  </si>
  <si>
    <t>CAP domicilio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</si>
  <si>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</si>
  <si>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</si>
  <si>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</si>
  <si>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</si>
  <si>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</si>
  <si>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</si>
  <si>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</si>
  <si>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</si>
  <si>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</si>
  <si>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10131</t>
  </si>
  <si>
    <t>10133</t>
  </si>
  <si>
    <t>10134</t>
  </si>
  <si>
    <t>10135</t>
  </si>
  <si>
    <t>10136</t>
  </si>
  <si>
    <t>10137</t>
  </si>
  <si>
    <t>10138</t>
  </si>
  <si>
    <t>10139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</si>
  <si>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</si>
  <si>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</si>
  <si>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</si>
  <si>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</si>
  <si>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</si>
  <si>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</si>
  <si>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</si>
  <si>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</si>
  <si>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</si>
  <si>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10151</t>
  </si>
  <si>
    <t>10152</t>
  </si>
  <si>
    <t>10153</t>
  </si>
  <si>
    <t>10154</t>
  </si>
  <si>
    <t>10155</t>
  </si>
  <si>
    <t>10156</t>
  </si>
  <si>
    <t>CAP 10100</t>
  </si>
  <si>
    <t>CAP non classificato</t>
  </si>
  <si>
    <t>TOTALE</t>
  </si>
  <si>
    <t xml:space="preserve">TOTALE CAP </t>
  </si>
  <si>
    <t>2014</t>
  </si>
  <si>
    <t>% col. 2014</t>
  </si>
  <si>
    <t>2014 / 2013</t>
  </si>
  <si>
    <t>PROVINCIA</t>
  </si>
  <si>
    <t>2014 sul 2013</t>
  </si>
  <si>
    <t xml:space="preserve">FLUSSO ISCRITTI DI NUOVA PRESENTAZIONE AI CPI DELLA PROVINCIA DI TORINO </t>
  </si>
  <si>
    <t>Incidenza %</t>
  </si>
  <si>
    <t>FLUSSO TOTALE di disponibili al lavoro per comune di domicilio - Anni 2010-2014</t>
  </si>
  <si>
    <t>Anno</t>
  </si>
  <si>
    <t>INGRIA</t>
  </si>
  <si>
    <t>VALPRATO SOANA</t>
  </si>
  <si>
    <t>Elaborazione a cura dell'Osservatorio sul mercato del lavoro della Città Metropolitana di Torino (ol)</t>
  </si>
  <si>
    <t>2015</t>
  </si>
  <si>
    <t xml:space="preserve">2012 / 2011 </t>
  </si>
  <si>
    <t>2015 / 2014</t>
  </si>
  <si>
    <t>% col. 2015</t>
  </si>
  <si>
    <t>FLUSSO TOTALE di disponibili al lavoro per comune di domicilio - Anni 2011-2015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</si>
</sst>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 ;[Red]\-0\ "/>
    <numFmt numFmtId="171" formatCode="0.000"/>
    <numFmt numFmtId="172" formatCode="0.000_ ;[Red]\-0.000\ "/>
    <numFmt numFmtId="173" formatCode="0.000%"/>
    <numFmt numFmtId="174" formatCode="0.0000"/>
    <numFmt numFmtId="175" formatCode="0.0"/>
    <numFmt numFmtId="176" formatCode="0.000000"/>
    <numFmt numFmtId="177" formatCode="0.00000"/>
    <numFmt numFmtId="178" formatCode="0.00_ ;[Red]\-0.00\ "/>
    <numFmt numFmtId="179" formatCode="mmm\-yyyy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0"/>
    <numFmt numFmtId="186" formatCode="\+\ 0.00;\-\ 0.00"/>
    <numFmt numFmtId="187" formatCode="\+\ 0%;\-\ 0%"/>
    <numFmt numFmtId="188" formatCode="[Green]\+\ 0.00%;[Red]\-\ 0.00%"/>
    <numFmt numFmtId="189" formatCode="[Green]\+\ 0%;[Red]\-\ 0%"/>
    <numFmt numFmtId="190" formatCode="[Blue]\+\ 0%;[Red]\-\ 0%"/>
    <numFmt numFmtId="191" formatCode="[Blue]\+\ 0.0%;[Red]\-\ 0.0%"/>
    <numFmt numFmtId="192" formatCode="0.0%"/>
    <numFmt numFmtId="193" formatCode="\+0.0%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49" fontId="2" fillId="22" borderId="10" xfId="0" applyNumberFormat="1" applyFont="1" applyFill="1" applyBorder="1" applyAlignment="1">
      <alignment horizontal="center" vertical="center" wrapText="1"/>
    </xf>
    <xf numFmtId="49" fontId="2" fillId="22" borderId="11" xfId="0" applyNumberFormat="1" applyFont="1" applyFill="1" applyBorder="1" applyAlignment="1">
      <alignment horizontal="center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2" fillId="0" borderId="13" xfId="0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91" fontId="2" fillId="0" borderId="15" xfId="0" applyNumberFormat="1" applyFont="1" applyBorder="1" applyAlignment="1">
      <alignment vertical="center"/>
    </xf>
    <xf numFmtId="191" fontId="2" fillId="0" borderId="16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 vertical="center"/>
    </xf>
    <xf numFmtId="9" fontId="2" fillId="0" borderId="17" xfId="0" applyNumberFormat="1" applyFont="1" applyBorder="1" applyAlignment="1">
      <alignment vertical="center"/>
    </xf>
    <xf numFmtId="9" fontId="2" fillId="0" borderId="18" xfId="0" applyNumberFormat="1" applyFont="1" applyBorder="1" applyAlignment="1">
      <alignment vertical="center"/>
    </xf>
    <xf numFmtId="191" fontId="1" fillId="16" borderId="19" xfId="0" applyNumberFormat="1" applyFont="1" applyFill="1" applyBorder="1" applyAlignment="1">
      <alignment vertical="center"/>
    </xf>
    <xf numFmtId="191" fontId="1" fillId="16" borderId="20" xfId="0" applyNumberFormat="1" applyFont="1" applyFill="1" applyBorder="1" applyAlignment="1">
      <alignment vertical="center"/>
    </xf>
    <xf numFmtId="9" fontId="1" fillId="16" borderId="19" xfId="0" applyNumberFormat="1" applyFont="1" applyFill="1" applyBorder="1" applyAlignment="1">
      <alignment vertical="center"/>
    </xf>
    <xf numFmtId="9" fontId="1" fillId="16" borderId="20" xfId="0" applyNumberFormat="1" applyFont="1" applyFill="1" applyBorder="1" applyAlignment="1">
      <alignment vertical="center"/>
    </xf>
    <xf numFmtId="9" fontId="1" fillId="16" borderId="21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91" fontId="1" fillId="0" borderId="19" xfId="0" applyNumberFormat="1" applyFont="1" applyBorder="1" applyAlignment="1">
      <alignment vertical="center"/>
    </xf>
    <xf numFmtId="191" fontId="1" fillId="0" borderId="20" xfId="0" applyNumberFormat="1" applyFont="1" applyBorder="1" applyAlignment="1">
      <alignment vertical="center"/>
    </xf>
    <xf numFmtId="9" fontId="1" fillId="0" borderId="19" xfId="0" applyNumberFormat="1" applyFont="1" applyBorder="1" applyAlignment="1">
      <alignment vertical="center"/>
    </xf>
    <xf numFmtId="9" fontId="1" fillId="0" borderId="20" xfId="0" applyNumberFormat="1" applyFont="1" applyBorder="1" applyAlignment="1">
      <alignment vertical="center"/>
    </xf>
    <xf numFmtId="9" fontId="1" fillId="0" borderId="21" xfId="0" applyNumberFormat="1" applyFont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180" fontId="1" fillId="16" borderId="19" xfId="0" applyNumberFormat="1" applyFont="1" applyFill="1" applyBorder="1" applyAlignment="1">
      <alignment vertical="center"/>
    </xf>
    <xf numFmtId="180" fontId="1" fillId="16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180" fontId="1" fillId="0" borderId="19" xfId="0" applyNumberFormat="1" applyFont="1" applyBorder="1" applyAlignment="1">
      <alignment vertical="center"/>
    </xf>
    <xf numFmtId="180" fontId="1" fillId="0" borderId="21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80" fontId="1" fillId="0" borderId="14" xfId="0" applyNumberFormat="1" applyFont="1" applyBorder="1" applyAlignment="1">
      <alignment vertical="center"/>
    </xf>
    <xf numFmtId="191" fontId="1" fillId="0" borderId="14" xfId="0" applyNumberFormat="1" applyFont="1" applyBorder="1" applyAlignment="1">
      <alignment vertical="center"/>
    </xf>
    <xf numFmtId="191" fontId="1" fillId="0" borderId="23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9" fontId="1" fillId="0" borderId="23" xfId="0" applyNumberFormat="1" applyFont="1" applyBorder="1" applyAlignment="1">
      <alignment vertical="center"/>
    </xf>
    <xf numFmtId="9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80" fontId="1" fillId="0" borderId="26" xfId="0" applyNumberFormat="1" applyFont="1" applyBorder="1" applyAlignment="1">
      <alignment vertical="center"/>
    </xf>
    <xf numFmtId="180" fontId="1" fillId="0" borderId="27" xfId="0" applyNumberFormat="1" applyFont="1" applyBorder="1" applyAlignment="1">
      <alignment vertical="center"/>
    </xf>
    <xf numFmtId="191" fontId="1" fillId="0" borderId="26" xfId="0" applyNumberFormat="1" applyFont="1" applyBorder="1" applyAlignment="1">
      <alignment vertical="center"/>
    </xf>
    <xf numFmtId="191" fontId="1" fillId="0" borderId="28" xfId="0" applyNumberFormat="1" applyFont="1" applyBorder="1" applyAlignment="1">
      <alignment vertical="center"/>
    </xf>
    <xf numFmtId="9" fontId="1" fillId="0" borderId="26" xfId="0" applyNumberFormat="1" applyFont="1" applyBorder="1" applyAlignment="1">
      <alignment vertical="center"/>
    </xf>
    <xf numFmtId="9" fontId="1" fillId="0" borderId="28" xfId="0" applyNumberFormat="1" applyFont="1" applyBorder="1" applyAlignment="1">
      <alignment vertical="center"/>
    </xf>
    <xf numFmtId="9" fontId="1" fillId="0" borderId="27" xfId="0" applyNumberFormat="1" applyFont="1" applyBorder="1" applyAlignment="1">
      <alignment vertical="center"/>
    </xf>
    <xf numFmtId="0" fontId="2" fillId="22" borderId="29" xfId="0" applyFont="1" applyFill="1" applyBorder="1" applyAlignment="1">
      <alignment vertical="center"/>
    </xf>
    <xf numFmtId="180" fontId="2" fillId="22" borderId="12" xfId="0" applyNumberFormat="1" applyFont="1" applyFill="1" applyBorder="1" applyAlignment="1">
      <alignment vertical="center"/>
    </xf>
    <xf numFmtId="180" fontId="2" fillId="22" borderId="11" xfId="0" applyNumberFormat="1" applyFont="1" applyFill="1" applyBorder="1" applyAlignment="1">
      <alignment vertical="center"/>
    </xf>
    <xf numFmtId="191" fontId="2" fillId="22" borderId="30" xfId="0" applyNumberFormat="1" applyFont="1" applyFill="1" applyBorder="1" applyAlignment="1">
      <alignment vertical="center"/>
    </xf>
    <xf numFmtId="191" fontId="2" fillId="22" borderId="12" xfId="0" applyNumberFormat="1" applyFont="1" applyFill="1" applyBorder="1" applyAlignment="1">
      <alignment vertical="center"/>
    </xf>
    <xf numFmtId="191" fontId="2" fillId="22" borderId="10" xfId="0" applyNumberFormat="1" applyFont="1" applyFill="1" applyBorder="1" applyAlignment="1">
      <alignment vertical="center"/>
    </xf>
    <xf numFmtId="9" fontId="2" fillId="22" borderId="31" xfId="0" applyNumberFormat="1" applyFont="1" applyFill="1" applyBorder="1" applyAlignment="1">
      <alignment vertical="center"/>
    </xf>
    <xf numFmtId="9" fontId="2" fillId="22" borderId="12" xfId="0" applyNumberFormat="1" applyFont="1" applyFill="1" applyBorder="1" applyAlignment="1">
      <alignment vertical="center"/>
    </xf>
    <xf numFmtId="9" fontId="2" fillId="22" borderId="10" xfId="0" applyNumberFormat="1" applyFont="1" applyFill="1" applyBorder="1" applyAlignment="1">
      <alignment vertical="center"/>
    </xf>
    <xf numFmtId="9" fontId="2" fillId="22" borderId="11" xfId="0" applyNumberFormat="1" applyFont="1" applyFill="1" applyBorder="1" applyAlignment="1">
      <alignment vertical="center"/>
    </xf>
    <xf numFmtId="0" fontId="1" fillId="16" borderId="25" xfId="0" applyFont="1" applyFill="1" applyBorder="1" applyAlignment="1">
      <alignment vertical="center"/>
    </xf>
    <xf numFmtId="180" fontId="1" fillId="16" borderId="26" xfId="0" applyNumberFormat="1" applyFont="1" applyFill="1" applyBorder="1" applyAlignment="1">
      <alignment vertical="center"/>
    </xf>
    <xf numFmtId="180" fontId="1" fillId="16" borderId="27" xfId="0" applyNumberFormat="1" applyFont="1" applyFill="1" applyBorder="1" applyAlignment="1">
      <alignment vertical="center"/>
    </xf>
    <xf numFmtId="9" fontId="1" fillId="16" borderId="26" xfId="0" applyNumberFormat="1" applyFont="1" applyFill="1" applyBorder="1" applyAlignment="1">
      <alignment vertical="center"/>
    </xf>
    <xf numFmtId="9" fontId="1" fillId="16" borderId="28" xfId="0" applyNumberFormat="1" applyFont="1" applyFill="1" applyBorder="1" applyAlignment="1">
      <alignment vertical="center"/>
    </xf>
    <xf numFmtId="9" fontId="1" fillId="16" borderId="27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vertical="center"/>
    </xf>
    <xf numFmtId="9" fontId="1" fillId="0" borderId="26" xfId="0" applyNumberFormat="1" applyFont="1" applyFill="1" applyBorder="1" applyAlignment="1">
      <alignment vertical="center"/>
    </xf>
    <xf numFmtId="9" fontId="1" fillId="0" borderId="28" xfId="0" applyNumberFormat="1" applyFont="1" applyFill="1" applyBorder="1" applyAlignment="1">
      <alignment vertical="center"/>
    </xf>
    <xf numFmtId="9" fontId="1" fillId="0" borderId="27" xfId="0" applyNumberFormat="1" applyFont="1" applyFill="1" applyBorder="1" applyAlignment="1">
      <alignment vertical="center"/>
    </xf>
    <xf numFmtId="0" fontId="1" fillId="24" borderId="25" xfId="0" applyFont="1" applyFill="1" applyBorder="1" applyAlignment="1">
      <alignment vertical="center"/>
    </xf>
    <xf numFmtId="180" fontId="1" fillId="24" borderId="26" xfId="0" applyNumberFormat="1" applyFont="1" applyFill="1" applyBorder="1" applyAlignment="1">
      <alignment vertical="center"/>
    </xf>
    <xf numFmtId="180" fontId="1" fillId="24" borderId="27" xfId="0" applyNumberFormat="1" applyFont="1" applyFill="1" applyBorder="1" applyAlignment="1">
      <alignment vertical="center"/>
    </xf>
    <xf numFmtId="9" fontId="1" fillId="24" borderId="26" xfId="0" applyNumberFormat="1" applyFont="1" applyFill="1" applyBorder="1" applyAlignment="1">
      <alignment vertical="center"/>
    </xf>
    <xf numFmtId="9" fontId="1" fillId="24" borderId="28" xfId="0" applyNumberFormat="1" applyFont="1" applyFill="1" applyBorder="1" applyAlignment="1">
      <alignment vertical="center"/>
    </xf>
    <xf numFmtId="9" fontId="1" fillId="0" borderId="19" xfId="0" applyNumberFormat="1" applyFont="1" applyFill="1" applyBorder="1" applyAlignment="1">
      <alignment vertical="center"/>
    </xf>
    <xf numFmtId="9" fontId="1" fillId="0" borderId="20" xfId="0" applyNumberFormat="1" applyFont="1" applyFill="1" applyBorder="1" applyAlignment="1">
      <alignment vertical="center"/>
    </xf>
    <xf numFmtId="9" fontId="1" fillId="0" borderId="21" xfId="0" applyNumberFormat="1" applyFont="1" applyFill="1" applyBorder="1" applyAlignment="1">
      <alignment vertical="center"/>
    </xf>
    <xf numFmtId="191" fontId="2" fillId="0" borderId="15" xfId="0" applyNumberFormat="1" applyFont="1" applyBorder="1" applyAlignment="1">
      <alignment horizontal="right" vertical="center"/>
    </xf>
    <xf numFmtId="191" fontId="2" fillId="0" borderId="16" xfId="0" applyNumberFormat="1" applyFont="1" applyBorder="1" applyAlignment="1">
      <alignment horizontal="right" vertical="center"/>
    </xf>
    <xf numFmtId="191" fontId="1" fillId="16" borderId="19" xfId="0" applyNumberFormat="1" applyFont="1" applyFill="1" applyBorder="1" applyAlignment="1">
      <alignment horizontal="right" vertical="center"/>
    </xf>
    <xf numFmtId="191" fontId="1" fillId="16" borderId="20" xfId="0" applyNumberFormat="1" applyFont="1" applyFill="1" applyBorder="1" applyAlignment="1">
      <alignment horizontal="right" vertical="center"/>
    </xf>
    <xf numFmtId="191" fontId="1" fillId="0" borderId="19" xfId="0" applyNumberFormat="1" applyFont="1" applyBorder="1" applyAlignment="1">
      <alignment horizontal="right" vertical="center"/>
    </xf>
    <xf numFmtId="191" fontId="1" fillId="0" borderId="20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1" fillId="0" borderId="23" xfId="0" applyNumberFormat="1" applyFont="1" applyBorder="1" applyAlignment="1">
      <alignment horizontal="right" vertical="center"/>
    </xf>
    <xf numFmtId="191" fontId="1" fillId="0" borderId="26" xfId="0" applyNumberFormat="1" applyFont="1" applyBorder="1" applyAlignment="1">
      <alignment horizontal="right" vertical="center"/>
    </xf>
    <xf numFmtId="191" fontId="1" fillId="0" borderId="28" xfId="0" applyNumberFormat="1" applyFont="1" applyBorder="1" applyAlignment="1">
      <alignment horizontal="right" vertical="center"/>
    </xf>
    <xf numFmtId="191" fontId="1" fillId="24" borderId="26" xfId="0" applyNumberFormat="1" applyFont="1" applyFill="1" applyBorder="1" applyAlignment="1">
      <alignment horizontal="right" vertical="center"/>
    </xf>
    <xf numFmtId="191" fontId="1" fillId="24" borderId="28" xfId="0" applyNumberFormat="1" applyFont="1" applyFill="1" applyBorder="1" applyAlignment="1">
      <alignment horizontal="right" vertical="center"/>
    </xf>
    <xf numFmtId="191" fontId="1" fillId="0" borderId="26" xfId="0" applyNumberFormat="1" applyFont="1" applyFill="1" applyBorder="1" applyAlignment="1">
      <alignment horizontal="right" vertical="center"/>
    </xf>
    <xf numFmtId="191" fontId="1" fillId="0" borderId="28" xfId="0" applyNumberFormat="1" applyFont="1" applyFill="1" applyBorder="1" applyAlignment="1">
      <alignment horizontal="right" vertical="center"/>
    </xf>
    <xf numFmtId="191" fontId="1" fillId="16" borderId="26" xfId="0" applyNumberFormat="1" applyFont="1" applyFill="1" applyBorder="1" applyAlignment="1">
      <alignment horizontal="right" vertical="center"/>
    </xf>
    <xf numFmtId="191" fontId="1" fillId="16" borderId="28" xfId="0" applyNumberFormat="1" applyFont="1" applyFill="1" applyBorder="1" applyAlignment="1">
      <alignment horizontal="right" vertical="center"/>
    </xf>
    <xf numFmtId="191" fontId="1" fillId="0" borderId="19" xfId="0" applyNumberFormat="1" applyFont="1" applyFill="1" applyBorder="1" applyAlignment="1">
      <alignment horizontal="right" vertical="center"/>
    </xf>
    <xf numFmtId="191" fontId="1" fillId="0" borderId="20" xfId="0" applyNumberFormat="1" applyFont="1" applyFill="1" applyBorder="1" applyAlignment="1">
      <alignment horizontal="right" vertical="center"/>
    </xf>
    <xf numFmtId="180" fontId="1" fillId="0" borderId="14" xfId="0" applyNumberFormat="1" applyFont="1" applyBorder="1" applyAlignment="1">
      <alignment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6" xfId="0" applyNumberFormat="1" applyFont="1" applyBorder="1" applyAlignment="1">
      <alignment horizontal="right" vertical="center"/>
    </xf>
    <xf numFmtId="180" fontId="0" fillId="0" borderId="0" xfId="0" applyNumberFormat="1" applyAlignment="1">
      <alignment/>
    </xf>
    <xf numFmtId="180" fontId="2" fillId="0" borderId="19" xfId="0" applyNumberFormat="1" applyFont="1" applyFill="1" applyBorder="1" applyAlignment="1">
      <alignment vertical="center"/>
    </xf>
    <xf numFmtId="9" fontId="2" fillId="0" borderId="16" xfId="0" applyNumberFormat="1" applyFont="1" applyBorder="1" applyAlignment="1">
      <alignment vertical="center"/>
    </xf>
    <xf numFmtId="9" fontId="2" fillId="0" borderId="32" xfId="0" applyNumberFormat="1" applyFont="1" applyBorder="1" applyAlignment="1">
      <alignment vertical="center"/>
    </xf>
    <xf numFmtId="180" fontId="1" fillId="0" borderId="26" xfId="0" applyNumberFormat="1" applyFont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180" fontId="1" fillId="16" borderId="14" xfId="0" applyNumberFormat="1" applyFont="1" applyFill="1" applyBorder="1" applyAlignment="1">
      <alignment vertical="center"/>
    </xf>
    <xf numFmtId="180" fontId="1" fillId="16" borderId="23" xfId="0" applyNumberFormat="1" applyFont="1" applyFill="1" applyBorder="1" applyAlignment="1">
      <alignment vertical="center"/>
    </xf>
    <xf numFmtId="180" fontId="1" fillId="16" borderId="14" xfId="0" applyNumberFormat="1" applyFont="1" applyFill="1" applyBorder="1" applyAlignment="1">
      <alignment vertical="center"/>
    </xf>
    <xf numFmtId="191" fontId="1" fillId="16" borderId="14" xfId="0" applyNumberFormat="1" applyFont="1" applyFill="1" applyBorder="1" applyAlignment="1">
      <alignment horizontal="right" vertical="center"/>
    </xf>
    <xf numFmtId="191" fontId="1" fillId="16" borderId="23" xfId="0" applyNumberFormat="1" applyFont="1" applyFill="1" applyBorder="1" applyAlignment="1">
      <alignment horizontal="right" vertical="center"/>
    </xf>
    <xf numFmtId="9" fontId="1" fillId="16" borderId="14" xfId="0" applyNumberFormat="1" applyFont="1" applyFill="1" applyBorder="1" applyAlignment="1">
      <alignment vertical="center"/>
    </xf>
    <xf numFmtId="9" fontId="1" fillId="16" borderId="23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16" borderId="20" xfId="0" applyNumberFormat="1" applyFont="1" applyFill="1" applyBorder="1" applyAlignment="1">
      <alignment vertical="center"/>
    </xf>
    <xf numFmtId="180" fontId="1" fillId="0" borderId="20" xfId="0" applyNumberFormat="1" applyFont="1" applyBorder="1" applyAlignment="1">
      <alignment vertical="center"/>
    </xf>
    <xf numFmtId="180" fontId="1" fillId="0" borderId="23" xfId="0" applyNumberFormat="1" applyFont="1" applyBorder="1" applyAlignment="1">
      <alignment vertical="center"/>
    </xf>
    <xf numFmtId="180" fontId="1" fillId="0" borderId="28" xfId="0" applyNumberFormat="1" applyFont="1" applyBorder="1" applyAlignment="1">
      <alignment vertical="center"/>
    </xf>
    <xf numFmtId="180" fontId="2" fillId="22" borderId="10" xfId="0" applyNumberFormat="1" applyFont="1" applyFill="1" applyBorder="1" applyAlignment="1">
      <alignment vertical="center"/>
    </xf>
    <xf numFmtId="191" fontId="2" fillId="0" borderId="32" xfId="0" applyNumberFormat="1" applyFont="1" applyBorder="1" applyAlignment="1">
      <alignment vertical="center"/>
    </xf>
    <xf numFmtId="191" fontId="1" fillId="16" borderId="21" xfId="0" applyNumberFormat="1" applyFont="1" applyFill="1" applyBorder="1" applyAlignment="1">
      <alignment vertical="center"/>
    </xf>
    <xf numFmtId="191" fontId="1" fillId="0" borderId="21" xfId="0" applyNumberFormat="1" applyFont="1" applyBorder="1" applyAlignment="1">
      <alignment vertical="center"/>
    </xf>
    <xf numFmtId="191" fontId="1" fillId="0" borderId="24" xfId="0" applyNumberFormat="1" applyFont="1" applyBorder="1" applyAlignment="1">
      <alignment vertical="center"/>
    </xf>
    <xf numFmtId="191" fontId="1" fillId="0" borderId="27" xfId="0" applyNumberFormat="1" applyFont="1" applyBorder="1" applyAlignment="1">
      <alignment vertical="center"/>
    </xf>
    <xf numFmtId="191" fontId="1" fillId="16" borderId="21" xfId="0" applyNumberFormat="1" applyFont="1" applyFill="1" applyBorder="1" applyAlignment="1">
      <alignment horizontal="right" vertical="center"/>
    </xf>
    <xf numFmtId="191" fontId="2" fillId="22" borderId="11" xfId="0" applyNumberFormat="1" applyFont="1" applyFill="1" applyBorder="1" applyAlignment="1">
      <alignment vertical="center"/>
    </xf>
    <xf numFmtId="49" fontId="2" fillId="22" borderId="33" xfId="0" applyNumberFormat="1" applyFont="1" applyFill="1" applyBorder="1" applyAlignment="1">
      <alignment horizontal="center" vertical="center" wrapText="1"/>
    </xf>
    <xf numFmtId="9" fontId="2" fillId="22" borderId="34" xfId="0" applyNumberFormat="1" applyFont="1" applyFill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180" fontId="1" fillId="24" borderId="28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16" borderId="28" xfId="0" applyNumberFormat="1" applyFont="1" applyFill="1" applyBorder="1" applyAlignment="1">
      <alignment vertical="center"/>
    </xf>
    <xf numFmtId="191" fontId="2" fillId="0" borderId="32" xfId="0" applyNumberFormat="1" applyFont="1" applyBorder="1" applyAlignment="1">
      <alignment horizontal="right" vertical="center"/>
    </xf>
    <xf numFmtId="191" fontId="1" fillId="0" borderId="21" xfId="0" applyNumberFormat="1" applyFont="1" applyBorder="1" applyAlignment="1">
      <alignment horizontal="right" vertical="center"/>
    </xf>
    <xf numFmtId="191" fontId="1" fillId="0" borderId="24" xfId="0" applyNumberFormat="1" applyFont="1" applyBorder="1" applyAlignment="1">
      <alignment horizontal="right" vertical="center"/>
    </xf>
    <xf numFmtId="191" fontId="1" fillId="0" borderId="27" xfId="0" applyNumberFormat="1" applyFont="1" applyBorder="1" applyAlignment="1">
      <alignment horizontal="right" vertical="center"/>
    </xf>
    <xf numFmtId="191" fontId="1" fillId="24" borderId="27" xfId="0" applyNumberFormat="1" applyFont="1" applyFill="1" applyBorder="1" applyAlignment="1">
      <alignment horizontal="right" vertical="center"/>
    </xf>
    <xf numFmtId="191" fontId="1" fillId="0" borderId="27" xfId="0" applyNumberFormat="1" applyFont="1" applyFill="1" applyBorder="1" applyAlignment="1">
      <alignment horizontal="right" vertical="center"/>
    </xf>
    <xf numFmtId="191" fontId="1" fillId="0" borderId="21" xfId="0" applyNumberFormat="1" applyFont="1" applyFill="1" applyBorder="1" applyAlignment="1">
      <alignment horizontal="right" vertical="center"/>
    </xf>
    <xf numFmtId="191" fontId="1" fillId="16" borderId="27" xfId="0" applyNumberFormat="1" applyFont="1" applyFill="1" applyBorder="1" applyAlignment="1">
      <alignment horizontal="right" vertical="center"/>
    </xf>
    <xf numFmtId="180" fontId="1" fillId="0" borderId="23" xfId="0" applyNumberFormat="1" applyFont="1" applyBorder="1" applyAlignment="1">
      <alignment vertical="center"/>
    </xf>
    <xf numFmtId="180" fontId="1" fillId="16" borderId="23" xfId="0" applyNumberFormat="1" applyFont="1" applyFill="1" applyBorder="1" applyAlignment="1">
      <alignment vertical="center"/>
    </xf>
    <xf numFmtId="9" fontId="2" fillId="0" borderId="35" xfId="0" applyNumberFormat="1" applyFont="1" applyBorder="1" applyAlignment="1">
      <alignment vertical="center"/>
    </xf>
    <xf numFmtId="9" fontId="2" fillId="0" borderId="36" xfId="0" applyNumberFormat="1" applyFont="1" applyBorder="1" applyAlignment="1">
      <alignment vertical="center"/>
    </xf>
    <xf numFmtId="9" fontId="1" fillId="16" borderId="37" xfId="0" applyNumberFormat="1" applyFont="1" applyFill="1" applyBorder="1" applyAlignment="1">
      <alignment vertical="center"/>
    </xf>
    <xf numFmtId="9" fontId="1" fillId="0" borderId="37" xfId="0" applyNumberFormat="1" applyFont="1" applyBorder="1" applyAlignment="1">
      <alignment vertical="center"/>
    </xf>
    <xf numFmtId="9" fontId="1" fillId="0" borderId="38" xfId="0" applyNumberFormat="1" applyFont="1" applyBorder="1" applyAlignment="1">
      <alignment vertical="center"/>
    </xf>
    <xf numFmtId="9" fontId="1" fillId="0" borderId="39" xfId="0" applyNumberFormat="1" applyFont="1" applyBorder="1" applyAlignment="1">
      <alignment vertical="center"/>
    </xf>
    <xf numFmtId="9" fontId="1" fillId="0" borderId="37" xfId="0" applyNumberFormat="1" applyFont="1" applyFill="1" applyBorder="1" applyAlignment="1">
      <alignment vertical="center"/>
    </xf>
    <xf numFmtId="9" fontId="1" fillId="16" borderId="39" xfId="0" applyNumberFormat="1" applyFont="1" applyFill="1" applyBorder="1" applyAlignment="1">
      <alignment vertical="center"/>
    </xf>
    <xf numFmtId="9" fontId="2" fillId="22" borderId="40" xfId="0" applyNumberFormat="1" applyFont="1" applyFill="1" applyBorder="1" applyAlignment="1">
      <alignment vertical="center"/>
    </xf>
    <xf numFmtId="180" fontId="1" fillId="0" borderId="28" xfId="0" applyNumberFormat="1" applyFont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16" borderId="19" xfId="0" applyNumberFormat="1" applyFont="1" applyFill="1" applyBorder="1" applyAlignment="1">
      <alignment vertical="center"/>
    </xf>
    <xf numFmtId="180" fontId="1" fillId="0" borderId="19" xfId="0" applyNumberFormat="1" applyFont="1" applyBorder="1" applyAlignment="1">
      <alignment vertical="center"/>
    </xf>
    <xf numFmtId="180" fontId="1" fillId="24" borderId="26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16" borderId="26" xfId="0" applyNumberFormat="1" applyFont="1" applyFill="1" applyBorder="1" applyAlignment="1">
      <alignment vertical="center"/>
    </xf>
    <xf numFmtId="180" fontId="2" fillId="0" borderId="41" xfId="0" applyNumberFormat="1" applyFont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16" borderId="20" xfId="0" applyNumberFormat="1" applyFont="1" applyFill="1" applyBorder="1" applyAlignment="1">
      <alignment vertical="center"/>
    </xf>
    <xf numFmtId="180" fontId="1" fillId="0" borderId="20" xfId="0" applyNumberFormat="1" applyFont="1" applyBorder="1" applyAlignment="1">
      <alignment vertical="center"/>
    </xf>
    <xf numFmtId="180" fontId="1" fillId="24" borderId="28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16" borderId="28" xfId="0" applyNumberFormat="1" applyFont="1" applyFill="1" applyBorder="1" applyAlignment="1">
      <alignment vertical="center"/>
    </xf>
    <xf numFmtId="191" fontId="1" fillId="16" borderId="15" xfId="0" applyNumberFormat="1" applyFont="1" applyFill="1" applyBorder="1" applyAlignment="1">
      <alignment horizontal="right" vertical="center"/>
    </xf>
    <xf numFmtId="191" fontId="1" fillId="16" borderId="16" xfId="0" applyNumberFormat="1" applyFont="1" applyFill="1" applyBorder="1" applyAlignment="1">
      <alignment horizontal="right" vertical="center"/>
    </xf>
    <xf numFmtId="9" fontId="1" fillId="16" borderId="38" xfId="0" applyNumberFormat="1" applyFont="1" applyFill="1" applyBorder="1" applyAlignment="1">
      <alignment vertical="center"/>
    </xf>
    <xf numFmtId="9" fontId="1" fillId="16" borderId="24" xfId="0" applyNumberFormat="1" applyFont="1" applyFill="1" applyBorder="1" applyAlignment="1">
      <alignment vertical="center"/>
    </xf>
    <xf numFmtId="180" fontId="1" fillId="16" borderId="42" xfId="0" applyNumberFormat="1" applyFont="1" applyFill="1" applyBorder="1" applyAlignment="1">
      <alignment vertical="center"/>
    </xf>
    <xf numFmtId="180" fontId="1" fillId="0" borderId="42" xfId="0" applyNumberFormat="1" applyFont="1" applyFill="1" applyBorder="1" applyAlignment="1">
      <alignment vertical="center"/>
    </xf>
    <xf numFmtId="180" fontId="1" fillId="0" borderId="42" xfId="0" applyNumberFormat="1" applyFont="1" applyBorder="1" applyAlignment="1">
      <alignment vertical="center"/>
    </xf>
    <xf numFmtId="180" fontId="1" fillId="0" borderId="43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80" fontId="2" fillId="22" borderId="44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180" fontId="2" fillId="0" borderId="28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191" fontId="2" fillId="22" borderId="44" xfId="0" applyNumberFormat="1" applyFont="1" applyFill="1" applyBorder="1" applyAlignment="1">
      <alignment vertical="center"/>
    </xf>
    <xf numFmtId="191" fontId="2" fillId="0" borderId="46" xfId="0" applyNumberFormat="1" applyFont="1" applyBorder="1" applyAlignment="1">
      <alignment horizontal="right" vertical="center"/>
    </xf>
    <xf numFmtId="191" fontId="1" fillId="16" borderId="42" xfId="0" applyNumberFormat="1" applyFont="1" applyFill="1" applyBorder="1" applyAlignment="1">
      <alignment horizontal="right" vertical="center"/>
    </xf>
    <xf numFmtId="191" fontId="1" fillId="0" borderId="42" xfId="0" applyNumberFormat="1" applyFont="1" applyBorder="1" applyAlignment="1">
      <alignment horizontal="right" vertical="center"/>
    </xf>
    <xf numFmtId="191" fontId="1" fillId="0" borderId="43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24" borderId="0" xfId="0" applyNumberFormat="1" applyFont="1" applyFill="1" applyBorder="1" applyAlignment="1">
      <alignment horizontal="right" vertical="center"/>
    </xf>
    <xf numFmtId="191" fontId="1" fillId="0" borderId="0" xfId="0" applyNumberFormat="1" applyFont="1" applyFill="1" applyBorder="1" applyAlignment="1">
      <alignment horizontal="right" vertical="center"/>
    </xf>
    <xf numFmtId="191" fontId="1" fillId="0" borderId="42" xfId="0" applyNumberFormat="1" applyFont="1" applyFill="1" applyBorder="1" applyAlignment="1">
      <alignment horizontal="right" vertical="center"/>
    </xf>
    <xf numFmtId="191" fontId="1" fillId="16" borderId="0" xfId="0" applyNumberFormat="1" applyFont="1" applyFill="1" applyBorder="1" applyAlignment="1">
      <alignment horizontal="right" vertical="center"/>
    </xf>
    <xf numFmtId="191" fontId="1" fillId="16" borderId="43" xfId="0" applyNumberFormat="1" applyFont="1" applyFill="1" applyBorder="1" applyAlignment="1">
      <alignment horizontal="right" vertical="center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3" fillId="0" borderId="0" xfId="0" applyFont="1" applyAlignment="1">
      <alignment/>
    </xf>
    <xf numFmtId="180" fontId="2" fillId="0" borderId="15" xfId="0" applyNumberFormat="1" applyFont="1" applyFill="1" applyBorder="1" applyAlignment="1">
      <alignment vertical="center"/>
    </xf>
    <xf numFmtId="9" fontId="2" fillId="22" borderId="33" xfId="0" applyNumberFormat="1" applyFont="1" applyFill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1" fillId="0" borderId="24" xfId="0" applyNumberFormat="1" applyFont="1" applyBorder="1" applyAlignment="1">
      <alignment vertical="center"/>
    </xf>
    <xf numFmtId="180" fontId="2" fillId="0" borderId="48" xfId="0" applyNumberFormat="1" applyFont="1" applyBorder="1" applyAlignment="1">
      <alignment vertical="center"/>
    </xf>
    <xf numFmtId="180" fontId="1" fillId="0" borderId="24" xfId="0" applyNumberFormat="1" applyFont="1" applyBorder="1" applyAlignment="1">
      <alignment vertical="center"/>
    </xf>
    <xf numFmtId="180" fontId="1" fillId="16" borderId="24" xfId="0" applyNumberFormat="1" applyFont="1" applyFill="1" applyBorder="1" applyAlignment="1">
      <alignment vertical="center"/>
    </xf>
    <xf numFmtId="180" fontId="1" fillId="0" borderId="32" xfId="0" applyNumberFormat="1" applyFont="1" applyFill="1" applyBorder="1" applyAlignment="1">
      <alignment vertical="center"/>
    </xf>
    <xf numFmtId="180" fontId="1" fillId="24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16" borderId="0" xfId="0" applyNumberFormat="1" applyFont="1" applyFill="1" applyBorder="1" applyAlignment="1">
      <alignment vertical="center"/>
    </xf>
    <xf numFmtId="180" fontId="1" fillId="0" borderId="32" xfId="0" applyNumberFormat="1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191" fontId="2" fillId="0" borderId="35" xfId="0" applyNumberFormat="1" applyFont="1" applyBorder="1" applyAlignment="1">
      <alignment horizontal="right" vertical="center"/>
    </xf>
    <xf numFmtId="180" fontId="1" fillId="0" borderId="27" xfId="0" applyNumberFormat="1" applyFont="1" applyBorder="1" applyAlignment="1">
      <alignment vertical="center"/>
    </xf>
    <xf numFmtId="180" fontId="1" fillId="16" borderId="32" xfId="0" applyNumberFormat="1" applyFont="1" applyFill="1" applyBorder="1" applyAlignment="1">
      <alignment vertical="center"/>
    </xf>
    <xf numFmtId="191" fontId="2" fillId="0" borderId="18" xfId="0" applyNumberFormat="1" applyFont="1" applyBorder="1" applyAlignment="1">
      <alignment horizontal="right" vertical="center"/>
    </xf>
    <xf numFmtId="49" fontId="2" fillId="22" borderId="49" xfId="0" applyNumberFormat="1" applyFont="1" applyFill="1" applyBorder="1" applyAlignment="1">
      <alignment horizontal="center" vertical="center" wrapText="1"/>
    </xf>
    <xf numFmtId="191" fontId="1" fillId="16" borderId="2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top" wrapText="1"/>
    </xf>
    <xf numFmtId="180" fontId="2" fillId="0" borderId="46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9" fontId="2" fillId="22" borderId="50" xfId="0" applyNumberFormat="1" applyFont="1" applyFill="1" applyBorder="1" applyAlignment="1">
      <alignment vertical="center"/>
    </xf>
    <xf numFmtId="9" fontId="2" fillId="22" borderId="51" xfId="0" applyNumberFormat="1" applyFont="1" applyFill="1" applyBorder="1" applyAlignment="1">
      <alignment vertical="center"/>
    </xf>
    <xf numFmtId="180" fontId="1" fillId="0" borderId="52" xfId="0" applyNumberFormat="1" applyFont="1" applyBorder="1" applyAlignment="1">
      <alignment vertical="center"/>
    </xf>
    <xf numFmtId="0" fontId="9" fillId="0" borderId="53" xfId="0" applyFont="1" applyBorder="1" applyAlignment="1">
      <alignment horizontal="left" vertical="center" wrapText="1"/>
    </xf>
    <xf numFmtId="0" fontId="1" fillId="16" borderId="54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2" fillId="22" borderId="49" xfId="0" applyFont="1" applyFill="1" applyBorder="1" applyAlignment="1">
      <alignment vertical="center"/>
    </xf>
    <xf numFmtId="180" fontId="2" fillId="0" borderId="32" xfId="0" applyNumberFormat="1" applyFont="1" applyFill="1" applyBorder="1" applyAlignment="1">
      <alignment vertical="center"/>
    </xf>
    <xf numFmtId="180" fontId="1" fillId="0" borderId="34" xfId="0" applyNumberFormat="1" applyFont="1" applyBorder="1" applyAlignment="1">
      <alignment vertical="center"/>
    </xf>
    <xf numFmtId="180" fontId="1" fillId="0" borderId="16" xfId="0" applyNumberFormat="1" applyFont="1" applyBorder="1" applyAlignment="1">
      <alignment vertical="center"/>
    </xf>
    <xf numFmtId="9" fontId="2" fillId="0" borderId="57" xfId="0" applyNumberFormat="1" applyFont="1" applyBorder="1" applyAlignment="1">
      <alignment vertical="center"/>
    </xf>
    <xf numFmtId="9" fontId="1" fillId="16" borderId="58" xfId="0" applyNumberFormat="1" applyFont="1" applyFill="1" applyBorder="1" applyAlignment="1">
      <alignment vertical="center"/>
    </xf>
    <xf numFmtId="9" fontId="1" fillId="0" borderId="58" xfId="0" applyNumberFormat="1" applyFont="1" applyBorder="1" applyAlignment="1">
      <alignment vertical="center"/>
    </xf>
    <xf numFmtId="9" fontId="1" fillId="0" borderId="59" xfId="0" applyNumberFormat="1" applyFont="1" applyBorder="1" applyAlignment="1">
      <alignment vertical="center"/>
    </xf>
    <xf numFmtId="9" fontId="1" fillId="0" borderId="60" xfId="0" applyNumberFormat="1" applyFont="1" applyBorder="1" applyAlignment="1">
      <alignment vertical="center"/>
    </xf>
    <xf numFmtId="9" fontId="1" fillId="24" borderId="60" xfId="0" applyNumberFormat="1" applyFont="1" applyFill="1" applyBorder="1" applyAlignment="1">
      <alignment vertical="center"/>
    </xf>
    <xf numFmtId="9" fontId="1" fillId="0" borderId="60" xfId="0" applyNumberFormat="1" applyFont="1" applyFill="1" applyBorder="1" applyAlignment="1">
      <alignment vertical="center"/>
    </xf>
    <xf numFmtId="9" fontId="1" fillId="0" borderId="58" xfId="0" applyNumberFormat="1" applyFont="1" applyFill="1" applyBorder="1" applyAlignment="1">
      <alignment vertical="center"/>
    </xf>
    <xf numFmtId="9" fontId="1" fillId="16" borderId="60" xfId="0" applyNumberFormat="1" applyFont="1" applyFill="1" applyBorder="1" applyAlignment="1">
      <alignment vertical="center"/>
    </xf>
    <xf numFmtId="9" fontId="1" fillId="16" borderId="59" xfId="0" applyNumberFormat="1" applyFont="1" applyFill="1" applyBorder="1" applyAlignment="1">
      <alignment vertical="center"/>
    </xf>
    <xf numFmtId="180" fontId="2" fillId="22" borderId="34" xfId="0" applyNumberFormat="1" applyFont="1" applyFill="1" applyBorder="1" applyAlignment="1">
      <alignment vertical="center"/>
    </xf>
    <xf numFmtId="180" fontId="2" fillId="0" borderId="35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22" borderId="61" xfId="0" applyFont="1" applyFill="1" applyBorder="1" applyAlignment="1">
      <alignment vertical="center"/>
    </xf>
    <xf numFmtId="180" fontId="2" fillId="22" borderId="62" xfId="0" applyNumberFormat="1" applyFont="1" applyFill="1" applyBorder="1" applyAlignment="1">
      <alignment vertical="center"/>
    </xf>
    <xf numFmtId="191" fontId="2" fillId="22" borderId="62" xfId="0" applyNumberFormat="1" applyFont="1" applyFill="1" applyBorder="1" applyAlignment="1">
      <alignment vertical="center"/>
    </xf>
    <xf numFmtId="191" fontId="2" fillId="22" borderId="33" xfId="0" applyNumberFormat="1" applyFont="1" applyFill="1" applyBorder="1" applyAlignment="1">
      <alignment vertical="center"/>
    </xf>
    <xf numFmtId="191" fontId="2" fillId="22" borderId="34" xfId="0" applyNumberFormat="1" applyFont="1" applyFill="1" applyBorder="1" applyAlignment="1">
      <alignment vertical="center"/>
    </xf>
    <xf numFmtId="9" fontId="2" fillId="22" borderId="62" xfId="0" applyNumberFormat="1" applyFont="1" applyFill="1" applyBorder="1" applyAlignment="1">
      <alignment vertical="center"/>
    </xf>
    <xf numFmtId="191" fontId="2" fillId="0" borderId="17" xfId="0" applyNumberFormat="1" applyFont="1" applyBorder="1" applyAlignment="1">
      <alignment horizontal="right" vertical="center"/>
    </xf>
    <xf numFmtId="180" fontId="1" fillId="16" borderId="51" xfId="0" applyNumberFormat="1" applyFont="1" applyFill="1" applyBorder="1" applyAlignment="1">
      <alignment vertical="center"/>
    </xf>
    <xf numFmtId="180" fontId="1" fillId="16" borderId="50" xfId="0" applyNumberFormat="1" applyFont="1" applyFill="1" applyBorder="1" applyAlignment="1">
      <alignment vertical="center"/>
    </xf>
    <xf numFmtId="191" fontId="1" fillId="16" borderId="62" xfId="0" applyNumberFormat="1" applyFont="1" applyFill="1" applyBorder="1" applyAlignment="1">
      <alignment horizontal="right" vertical="center"/>
    </xf>
    <xf numFmtId="191" fontId="1" fillId="16" borderId="33" xfId="0" applyNumberFormat="1" applyFont="1" applyFill="1" applyBorder="1" applyAlignment="1">
      <alignment horizontal="right" vertical="center"/>
    </xf>
    <xf numFmtId="191" fontId="1" fillId="16" borderId="34" xfId="0" applyNumberFormat="1" applyFont="1" applyFill="1" applyBorder="1" applyAlignment="1">
      <alignment horizontal="right" vertical="center"/>
    </xf>
    <xf numFmtId="9" fontId="1" fillId="16" borderId="62" xfId="0" applyNumberFormat="1" applyFont="1" applyFill="1" applyBorder="1" applyAlignment="1">
      <alignment vertical="center"/>
    </xf>
    <xf numFmtId="9" fontId="1" fillId="16" borderId="33" xfId="0" applyNumberFormat="1" applyFont="1" applyFill="1" applyBorder="1" applyAlignment="1">
      <alignment vertical="center"/>
    </xf>
    <xf numFmtId="191" fontId="2" fillId="22" borderId="50" xfId="0" applyNumberFormat="1" applyFont="1" applyFill="1" applyBorder="1" applyAlignment="1">
      <alignment vertical="center"/>
    </xf>
    <xf numFmtId="180" fontId="2" fillId="22" borderId="40" xfId="0" applyNumberFormat="1" applyFont="1" applyFill="1" applyBorder="1" applyAlignment="1">
      <alignment vertical="center"/>
    </xf>
    <xf numFmtId="180" fontId="1" fillId="16" borderId="16" xfId="0" applyNumberFormat="1" applyFont="1" applyFill="1" applyBorder="1" applyAlignment="1">
      <alignment vertical="center"/>
    </xf>
    <xf numFmtId="180" fontId="1" fillId="24" borderId="21" xfId="0" applyNumberFormat="1" applyFont="1" applyFill="1" applyBorder="1" applyAlignment="1">
      <alignment vertical="center"/>
    </xf>
    <xf numFmtId="180" fontId="1" fillId="0" borderId="50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180" fontId="2" fillId="0" borderId="32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91" fontId="2" fillId="0" borderId="12" xfId="0" applyNumberFormat="1" applyFont="1" applyBorder="1" applyAlignment="1">
      <alignment horizontal="right" vertical="center"/>
    </xf>
    <xf numFmtId="191" fontId="2" fillId="0" borderId="11" xfId="0" applyNumberFormat="1" applyFont="1" applyBorder="1" applyAlignment="1">
      <alignment horizontal="right" vertical="center"/>
    </xf>
    <xf numFmtId="0" fontId="10" fillId="25" borderId="49" xfId="48" applyFont="1" applyFill="1" applyBorder="1" applyAlignment="1">
      <alignment horizontal="left" vertical="center" wrapText="1"/>
      <protection/>
    </xf>
    <xf numFmtId="0" fontId="8" fillId="25" borderId="49" xfId="0" applyFont="1" applyFill="1" applyBorder="1" applyAlignment="1">
      <alignment vertical="center"/>
    </xf>
    <xf numFmtId="3" fontId="8" fillId="25" borderId="12" xfId="0" applyNumberFormat="1" applyFont="1" applyFill="1" applyBorder="1" applyAlignment="1">
      <alignment vertical="center"/>
    </xf>
    <xf numFmtId="0" fontId="8" fillId="25" borderId="64" xfId="0" applyFont="1" applyFill="1" applyBorder="1" applyAlignment="1">
      <alignment vertical="center"/>
    </xf>
    <xf numFmtId="3" fontId="8" fillId="25" borderId="62" xfId="0" applyNumberFormat="1" applyFont="1" applyFill="1" applyBorder="1" applyAlignment="1">
      <alignment vertical="center"/>
    </xf>
    <xf numFmtId="0" fontId="7" fillId="25" borderId="12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/>
    </xf>
    <xf numFmtId="9" fontId="2" fillId="22" borderId="44" xfId="0" applyNumberFormat="1" applyFont="1" applyFill="1" applyBorder="1" applyAlignment="1">
      <alignment vertical="center"/>
    </xf>
    <xf numFmtId="191" fontId="2" fillId="22" borderId="29" xfId="0" applyNumberFormat="1" applyFont="1" applyFill="1" applyBorder="1" applyAlignment="1">
      <alignment vertical="center"/>
    </xf>
    <xf numFmtId="191" fontId="2" fillId="22" borderId="44" xfId="0" applyNumberFormat="1" applyFont="1" applyFill="1" applyBorder="1" applyAlignment="1">
      <alignment horizontal="right" vertical="center"/>
    </xf>
    <xf numFmtId="191" fontId="2" fillId="22" borderId="11" xfId="0" applyNumberFormat="1" applyFont="1" applyFill="1" applyBorder="1" applyAlignment="1">
      <alignment horizontal="right" vertical="center"/>
    </xf>
    <xf numFmtId="49" fontId="2" fillId="22" borderId="65" xfId="0" applyNumberFormat="1" applyFont="1" applyFill="1" applyBorder="1" applyAlignment="1">
      <alignment horizontal="center" vertical="center" wrapText="1"/>
    </xf>
    <xf numFmtId="9" fontId="1" fillId="16" borderId="65" xfId="0" applyNumberFormat="1" applyFont="1" applyFill="1" applyBorder="1" applyAlignment="1">
      <alignment vertical="center"/>
    </xf>
    <xf numFmtId="9" fontId="2" fillId="22" borderId="65" xfId="0" applyNumberFormat="1" applyFont="1" applyFill="1" applyBorder="1" applyAlignment="1">
      <alignment vertical="center"/>
    </xf>
    <xf numFmtId="9" fontId="2" fillId="0" borderId="66" xfId="0" applyNumberFormat="1" applyFont="1" applyBorder="1" applyAlignment="1">
      <alignment vertical="center"/>
    </xf>
    <xf numFmtId="9" fontId="2" fillId="0" borderId="67" xfId="0" applyNumberFormat="1" applyFont="1" applyBorder="1" applyAlignment="1">
      <alignment vertical="center"/>
    </xf>
    <xf numFmtId="9" fontId="1" fillId="16" borderId="42" xfId="0" applyNumberFormat="1" applyFont="1" applyFill="1" applyBorder="1" applyAlignment="1">
      <alignment vertical="center"/>
    </xf>
    <xf numFmtId="9" fontId="1" fillId="0" borderId="42" xfId="0" applyNumberFormat="1" applyFont="1" applyBorder="1" applyAlignment="1">
      <alignment vertical="center"/>
    </xf>
    <xf numFmtId="191" fontId="2" fillId="0" borderId="68" xfId="0" applyNumberFormat="1" applyFont="1" applyBorder="1" applyAlignment="1">
      <alignment horizontal="right" vertical="center"/>
    </xf>
    <xf numFmtId="191" fontId="1" fillId="16" borderId="54" xfId="0" applyNumberFormat="1" applyFont="1" applyFill="1" applyBorder="1" applyAlignment="1">
      <alignment horizontal="right" vertical="center"/>
    </xf>
    <xf numFmtId="191" fontId="1" fillId="0" borderId="54" xfId="0" applyNumberFormat="1" applyFont="1" applyBorder="1" applyAlignment="1">
      <alignment horizontal="right" vertical="center"/>
    </xf>
    <xf numFmtId="191" fontId="2" fillId="22" borderId="49" xfId="0" applyNumberFormat="1" applyFont="1" applyFill="1" applyBorder="1" applyAlignment="1">
      <alignment vertical="center"/>
    </xf>
    <xf numFmtId="0" fontId="31" fillId="0" borderId="69" xfId="0" applyFont="1" applyBorder="1" applyAlignment="1">
      <alignment/>
    </xf>
    <xf numFmtId="0" fontId="31" fillId="0" borderId="29" xfId="0" applyFont="1" applyBorder="1" applyAlignment="1">
      <alignment/>
    </xf>
    <xf numFmtId="0" fontId="31" fillId="0" borderId="70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3" fontId="2" fillId="0" borderId="49" xfId="0" applyNumberFormat="1" applyFont="1" applyBorder="1" applyAlignment="1">
      <alignment/>
    </xf>
    <xf numFmtId="192" fontId="2" fillId="0" borderId="49" xfId="51" applyNumberFormat="1" applyFont="1" applyBorder="1" applyAlignment="1">
      <alignment vertical="center"/>
    </xf>
    <xf numFmtId="192" fontId="2" fillId="0" borderId="29" xfId="51" applyNumberFormat="1" applyFont="1" applyBorder="1" applyAlignment="1">
      <alignment vertical="center"/>
    </xf>
    <xf numFmtId="192" fontId="2" fillId="0" borderId="65" xfId="51" applyNumberFormat="1" applyFont="1" applyBorder="1" applyAlignment="1">
      <alignment/>
    </xf>
    <xf numFmtId="0" fontId="2" fillId="24" borderId="29" xfId="0" applyFont="1" applyFill="1" applyBorder="1" applyAlignment="1">
      <alignment/>
    </xf>
    <xf numFmtId="9" fontId="1" fillId="0" borderId="43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191" fontId="2" fillId="0" borderId="68" xfId="0" applyNumberFormat="1" applyFont="1" applyBorder="1" applyAlignment="1">
      <alignment vertical="center"/>
    </xf>
    <xf numFmtId="191" fontId="2" fillId="0" borderId="66" xfId="0" applyNumberFormat="1" applyFont="1" applyBorder="1" applyAlignment="1">
      <alignment vertical="center"/>
    </xf>
    <xf numFmtId="191" fontId="1" fillId="16" borderId="54" xfId="0" applyNumberFormat="1" applyFont="1" applyFill="1" applyBorder="1" applyAlignment="1">
      <alignment vertical="center"/>
    </xf>
    <xf numFmtId="191" fontId="1" fillId="16" borderId="37" xfId="0" applyNumberFormat="1" applyFont="1" applyFill="1" applyBorder="1" applyAlignment="1">
      <alignment vertical="center"/>
    </xf>
    <xf numFmtId="191" fontId="1" fillId="0" borderId="54" xfId="0" applyNumberFormat="1" applyFont="1" applyBorder="1" applyAlignment="1">
      <alignment vertical="center"/>
    </xf>
    <xf numFmtId="191" fontId="1" fillId="0" borderId="37" xfId="0" applyNumberFormat="1" applyFont="1" applyBorder="1" applyAlignment="1">
      <alignment vertical="center"/>
    </xf>
    <xf numFmtId="191" fontId="1" fillId="0" borderId="55" xfId="0" applyNumberFormat="1" applyFont="1" applyBorder="1" applyAlignment="1">
      <alignment vertical="center"/>
    </xf>
    <xf numFmtId="191" fontId="1" fillId="0" borderId="38" xfId="0" applyNumberFormat="1" applyFont="1" applyBorder="1" applyAlignment="1">
      <alignment vertical="center"/>
    </xf>
    <xf numFmtId="191" fontId="1" fillId="0" borderId="56" xfId="0" applyNumberFormat="1" applyFont="1" applyBorder="1" applyAlignment="1">
      <alignment vertical="center"/>
    </xf>
    <xf numFmtId="191" fontId="1" fillId="0" borderId="39" xfId="0" applyNumberFormat="1" applyFont="1" applyBorder="1" applyAlignment="1">
      <alignment vertical="center"/>
    </xf>
    <xf numFmtId="191" fontId="2" fillId="22" borderId="40" xfId="0" applyNumberFormat="1" applyFont="1" applyFill="1" applyBorder="1" applyAlignment="1">
      <alignment vertical="center"/>
    </xf>
    <xf numFmtId="180" fontId="2" fillId="0" borderId="66" xfId="0" applyNumberFormat="1" applyFont="1" applyBorder="1" applyAlignment="1">
      <alignment vertical="center"/>
    </xf>
    <xf numFmtId="180" fontId="1" fillId="16" borderId="37" xfId="0" applyNumberFormat="1" applyFont="1" applyFill="1" applyBorder="1" applyAlignment="1">
      <alignment vertical="center"/>
    </xf>
    <xf numFmtId="180" fontId="1" fillId="0" borderId="37" xfId="0" applyNumberFormat="1" applyFont="1" applyFill="1" applyBorder="1" applyAlignment="1">
      <alignment vertical="center"/>
    </xf>
    <xf numFmtId="180" fontId="1" fillId="0" borderId="37" xfId="0" applyNumberFormat="1" applyFont="1" applyBorder="1" applyAlignment="1">
      <alignment vertical="center"/>
    </xf>
    <xf numFmtId="180" fontId="1" fillId="0" borderId="38" xfId="0" applyNumberFormat="1" applyFont="1" applyBorder="1" applyAlignment="1">
      <alignment vertical="center"/>
    </xf>
    <xf numFmtId="180" fontId="1" fillId="0" borderId="39" xfId="0" applyNumberFormat="1" applyFont="1" applyBorder="1" applyAlignment="1">
      <alignment vertical="center"/>
    </xf>
    <xf numFmtId="9" fontId="2" fillId="0" borderId="36" xfId="0" applyNumberFormat="1" applyFont="1" applyBorder="1" applyAlignment="1">
      <alignment horizontal="right" vertical="center"/>
    </xf>
    <xf numFmtId="9" fontId="1" fillId="16" borderId="37" xfId="0" applyNumberFormat="1" applyFont="1" applyFill="1" applyBorder="1" applyAlignment="1">
      <alignment horizontal="right" vertical="center"/>
    </xf>
    <xf numFmtId="9" fontId="1" fillId="0" borderId="37" xfId="0" applyNumberFormat="1" applyFont="1" applyBorder="1" applyAlignment="1">
      <alignment horizontal="right" vertical="center"/>
    </xf>
    <xf numFmtId="9" fontId="1" fillId="16" borderId="38" xfId="0" applyNumberFormat="1" applyFont="1" applyFill="1" applyBorder="1" applyAlignment="1">
      <alignment horizontal="right" vertical="center"/>
    </xf>
    <xf numFmtId="9" fontId="1" fillId="0" borderId="66" xfId="0" applyNumberFormat="1" applyFont="1" applyBorder="1" applyAlignment="1">
      <alignment horizontal="right" vertical="center"/>
    </xf>
    <xf numFmtId="9" fontId="2" fillId="22" borderId="40" xfId="0" applyNumberFormat="1" applyFont="1" applyFill="1" applyBorder="1" applyAlignment="1">
      <alignment horizontal="right" vertical="center"/>
    </xf>
    <xf numFmtId="9" fontId="2" fillId="0" borderId="35" xfId="0" applyNumberFormat="1" applyFont="1" applyBorder="1" applyAlignment="1">
      <alignment horizontal="right" vertical="center"/>
    </xf>
    <xf numFmtId="9" fontId="1" fillId="16" borderId="19" xfId="0" applyNumberFormat="1" applyFont="1" applyFill="1" applyBorder="1" applyAlignment="1">
      <alignment horizontal="right" vertical="center"/>
    </xf>
    <xf numFmtId="9" fontId="1" fillId="0" borderId="19" xfId="0" applyNumberFormat="1" applyFont="1" applyBorder="1" applyAlignment="1">
      <alignment horizontal="right" vertical="center"/>
    </xf>
    <xf numFmtId="9" fontId="1" fillId="16" borderId="14" xfId="0" applyNumberFormat="1" applyFont="1" applyFill="1" applyBorder="1" applyAlignment="1">
      <alignment horizontal="right" vertical="center"/>
    </xf>
    <xf numFmtId="9" fontId="1" fillId="0" borderId="15" xfId="0" applyNumberFormat="1" applyFont="1" applyBorder="1" applyAlignment="1">
      <alignment horizontal="right" vertical="center"/>
    </xf>
    <xf numFmtId="9" fontId="2" fillId="22" borderId="12" xfId="0" applyNumberFormat="1" applyFont="1" applyFill="1" applyBorder="1" applyAlignment="1">
      <alignment horizontal="right" vertical="center"/>
    </xf>
    <xf numFmtId="9" fontId="1" fillId="0" borderId="42" xfId="0" applyNumberFormat="1" applyFont="1" applyFill="1" applyBorder="1" applyAlignment="1">
      <alignment vertical="center"/>
    </xf>
    <xf numFmtId="9" fontId="1" fillId="16" borderId="43" xfId="0" applyNumberFormat="1" applyFont="1" applyFill="1" applyBorder="1" applyAlignment="1">
      <alignment vertical="center"/>
    </xf>
    <xf numFmtId="9" fontId="1" fillId="16" borderId="0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vertical="center"/>
    </xf>
    <xf numFmtId="191" fontId="1" fillId="0" borderId="66" xfId="0" applyNumberFormat="1" applyFont="1" applyBorder="1" applyAlignment="1">
      <alignment horizontal="right" vertical="center"/>
    </xf>
    <xf numFmtId="191" fontId="1" fillId="0" borderId="54" xfId="0" applyNumberFormat="1" applyFont="1" applyFill="1" applyBorder="1" applyAlignment="1">
      <alignment horizontal="right" vertical="center"/>
    </xf>
    <xf numFmtId="191" fontId="1" fillId="16" borderId="55" xfId="0" applyNumberFormat="1" applyFont="1" applyFill="1" applyBorder="1" applyAlignment="1">
      <alignment horizontal="right" vertical="center"/>
    </xf>
    <xf numFmtId="191" fontId="1" fillId="16" borderId="56" xfId="0" applyNumberFormat="1" applyFont="1" applyFill="1" applyBorder="1" applyAlignment="1">
      <alignment horizontal="right" vertical="center"/>
    </xf>
    <xf numFmtId="191" fontId="1" fillId="0" borderId="56" xfId="0" applyNumberFormat="1" applyFont="1" applyFill="1" applyBorder="1" applyAlignment="1">
      <alignment horizontal="right" vertical="center"/>
    </xf>
    <xf numFmtId="191" fontId="1" fillId="0" borderId="39" xfId="0" applyNumberFormat="1" applyFont="1" applyBorder="1" applyAlignment="1">
      <alignment horizontal="right" vertical="center"/>
    </xf>
    <xf numFmtId="191" fontId="1" fillId="16" borderId="66" xfId="0" applyNumberFormat="1" applyFont="1" applyFill="1" applyBorder="1" applyAlignment="1">
      <alignment horizontal="right" vertical="center"/>
    </xf>
    <xf numFmtId="191" fontId="1" fillId="16" borderId="39" xfId="0" applyNumberFormat="1" applyFont="1" applyFill="1" applyBorder="1" applyAlignment="1">
      <alignment horizontal="right" vertical="center"/>
    </xf>
    <xf numFmtId="191" fontId="2" fillId="22" borderId="12" xfId="0" applyNumberFormat="1" applyFont="1" applyFill="1" applyBorder="1" applyAlignment="1">
      <alignment horizontal="right" vertical="center"/>
    </xf>
    <xf numFmtId="191" fontId="2" fillId="22" borderId="40" xfId="0" applyNumberFormat="1" applyFont="1" applyFill="1" applyBorder="1" applyAlignment="1">
      <alignment horizontal="right" vertical="center"/>
    </xf>
    <xf numFmtId="9" fontId="2" fillId="0" borderId="46" xfId="0" applyNumberFormat="1" applyFont="1" applyBorder="1" applyAlignment="1">
      <alignment vertical="center"/>
    </xf>
    <xf numFmtId="9" fontId="1" fillId="24" borderId="0" xfId="0" applyNumberFormat="1" applyFont="1" applyFill="1" applyBorder="1" applyAlignment="1">
      <alignment vertical="center"/>
    </xf>
    <xf numFmtId="191" fontId="2" fillId="0" borderId="66" xfId="0" applyNumberFormat="1" applyFont="1" applyBorder="1" applyAlignment="1">
      <alignment horizontal="right" vertical="center"/>
    </xf>
    <xf numFmtId="191" fontId="1" fillId="16" borderId="37" xfId="0" applyNumberFormat="1" applyFont="1" applyFill="1" applyBorder="1" applyAlignment="1">
      <alignment horizontal="right" vertical="center"/>
    </xf>
    <xf numFmtId="191" fontId="1" fillId="0" borderId="37" xfId="0" applyNumberFormat="1" applyFont="1" applyBorder="1" applyAlignment="1">
      <alignment horizontal="right" vertical="center"/>
    </xf>
    <xf numFmtId="191" fontId="1" fillId="0" borderId="55" xfId="0" applyNumberFormat="1" applyFont="1" applyBorder="1" applyAlignment="1">
      <alignment horizontal="right" vertical="center"/>
    </xf>
    <xf numFmtId="191" fontId="1" fillId="0" borderId="38" xfId="0" applyNumberFormat="1" applyFont="1" applyBorder="1" applyAlignment="1">
      <alignment horizontal="right" vertical="center"/>
    </xf>
    <xf numFmtId="191" fontId="1" fillId="0" borderId="56" xfId="0" applyNumberFormat="1" applyFont="1" applyBorder="1" applyAlignment="1">
      <alignment horizontal="right" vertical="center"/>
    </xf>
    <xf numFmtId="191" fontId="1" fillId="24" borderId="56" xfId="0" applyNumberFormat="1" applyFont="1" applyFill="1" applyBorder="1" applyAlignment="1">
      <alignment horizontal="right" vertical="center"/>
    </xf>
    <xf numFmtId="191" fontId="1" fillId="24" borderId="39" xfId="0" applyNumberFormat="1" applyFont="1" applyFill="1" applyBorder="1" applyAlignment="1">
      <alignment horizontal="right" vertical="center"/>
    </xf>
    <xf numFmtId="191" fontId="1" fillId="0" borderId="39" xfId="0" applyNumberFormat="1" applyFont="1" applyFill="1" applyBorder="1" applyAlignment="1">
      <alignment horizontal="right" vertical="center"/>
    </xf>
    <xf numFmtId="191" fontId="1" fillId="0" borderId="37" xfId="0" applyNumberFormat="1" applyFont="1" applyFill="1" applyBorder="1" applyAlignment="1">
      <alignment horizontal="right" vertical="center"/>
    </xf>
    <xf numFmtId="191" fontId="1" fillId="16" borderId="68" xfId="0" applyNumberFormat="1" applyFont="1" applyFill="1" applyBorder="1" applyAlignment="1">
      <alignment horizontal="right" vertical="center"/>
    </xf>
    <xf numFmtId="191" fontId="1" fillId="16" borderId="38" xfId="0" applyNumberFormat="1" applyFont="1" applyFill="1" applyBorder="1" applyAlignment="1">
      <alignment horizontal="right" vertical="center"/>
    </xf>
    <xf numFmtId="191" fontId="1" fillId="0" borderId="68" xfId="0" applyNumberFormat="1" applyFont="1" applyBorder="1" applyAlignment="1">
      <alignment horizontal="right" vertical="center"/>
    </xf>
    <xf numFmtId="191" fontId="2" fillId="0" borderId="30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11" fillId="0" borderId="56" xfId="48" applyFont="1" applyBorder="1" applyAlignment="1">
      <alignment horizontal="left" vertical="top" wrapText="1"/>
      <protection/>
    </xf>
    <xf numFmtId="0" fontId="11" fillId="0" borderId="64" xfId="48" applyFont="1" applyBorder="1" applyAlignment="1">
      <alignment horizontal="left" vertical="top" wrapText="1"/>
      <protection/>
    </xf>
    <xf numFmtId="0" fontId="10" fillId="25" borderId="44" xfId="48" applyFont="1" applyFill="1" applyBorder="1" applyAlignment="1">
      <alignment horizontal="left" vertical="center" wrapText="1"/>
      <protection/>
    </xf>
    <xf numFmtId="0" fontId="8" fillId="25" borderId="44" xfId="0" applyFont="1" applyFill="1" applyBorder="1" applyAlignment="1">
      <alignment vertical="center"/>
    </xf>
    <xf numFmtId="0" fontId="8" fillId="25" borderId="71" xfId="0" applyFont="1" applyFill="1" applyBorder="1" applyAlignment="1">
      <alignment vertical="center"/>
    </xf>
    <xf numFmtId="0" fontId="8" fillId="25" borderId="44" xfId="0" applyFont="1" applyFill="1" applyBorder="1" applyAlignment="1">
      <alignment horizontal="center" vertical="center"/>
    </xf>
    <xf numFmtId="192" fontId="8" fillId="25" borderId="12" xfId="0" applyNumberFormat="1" applyFont="1" applyFill="1" applyBorder="1" applyAlignment="1">
      <alignment vertical="center"/>
    </xf>
    <xf numFmtId="192" fontId="8" fillId="25" borderId="62" xfId="0" applyNumberFormat="1" applyFont="1" applyFill="1" applyBorder="1" applyAlignment="1">
      <alignment vertical="center"/>
    </xf>
    <xf numFmtId="0" fontId="10" fillId="25" borderId="12" xfId="48" applyFont="1" applyFill="1" applyBorder="1" applyAlignment="1">
      <alignment horizontal="left" vertical="center" wrapText="1"/>
      <protection/>
    </xf>
    <xf numFmtId="0" fontId="11" fillId="16" borderId="56" xfId="48" applyFont="1" applyFill="1" applyBorder="1" applyAlignment="1">
      <alignment horizontal="left" vertical="top" wrapText="1"/>
      <protection/>
    </xf>
    <xf numFmtId="0" fontId="11" fillId="24" borderId="56" xfId="48" applyFont="1" applyFill="1" applyBorder="1" applyAlignment="1">
      <alignment horizontal="left" vertical="top" wrapText="1"/>
      <protection/>
    </xf>
    <xf numFmtId="0" fontId="11" fillId="0" borderId="0" xfId="48" applyFont="1" applyBorder="1" applyAlignment="1">
      <alignment horizontal="left" vertical="top" wrapText="1"/>
      <protection/>
    </xf>
    <xf numFmtId="0" fontId="11" fillId="16" borderId="0" xfId="48" applyFont="1" applyFill="1" applyBorder="1" applyAlignment="1">
      <alignment horizontal="left" vertical="top" wrapText="1"/>
      <protection/>
    </xf>
    <xf numFmtId="0" fontId="11" fillId="24" borderId="0" xfId="48" applyFont="1" applyFill="1" applyBorder="1" applyAlignment="1">
      <alignment horizontal="left" vertical="top" wrapText="1"/>
      <protection/>
    </xf>
    <xf numFmtId="0" fontId="11" fillId="0" borderId="71" xfId="48" applyFont="1" applyBorder="1" applyAlignment="1">
      <alignment horizontal="left" vertical="top" wrapText="1"/>
      <protection/>
    </xf>
    <xf numFmtId="0" fontId="11" fillId="0" borderId="26" xfId="48" applyFont="1" applyBorder="1" applyAlignment="1">
      <alignment horizontal="left" vertical="top" wrapText="1"/>
      <protection/>
    </xf>
    <xf numFmtId="0" fontId="11" fillId="16" borderId="26" xfId="48" applyFont="1" applyFill="1" applyBorder="1" applyAlignment="1">
      <alignment horizontal="left" vertical="top" wrapText="1"/>
      <protection/>
    </xf>
    <xf numFmtId="0" fontId="11" fillId="24" borderId="26" xfId="48" applyFont="1" applyFill="1" applyBorder="1" applyAlignment="1">
      <alignment horizontal="left" vertical="top" wrapText="1"/>
      <protection/>
    </xf>
    <xf numFmtId="0" fontId="11" fillId="0" borderId="62" xfId="48" applyFont="1" applyBorder="1" applyAlignment="1">
      <alignment horizontal="left" vertical="top" wrapText="1"/>
      <protection/>
    </xf>
    <xf numFmtId="0" fontId="8" fillId="25" borderId="12" xfId="0" applyFont="1" applyFill="1" applyBorder="1" applyAlignment="1">
      <alignment vertical="center"/>
    </xf>
    <xf numFmtId="0" fontId="8" fillId="25" borderId="62" xfId="0" applyFont="1" applyFill="1" applyBorder="1" applyAlignment="1">
      <alignment vertical="center"/>
    </xf>
    <xf numFmtId="3" fontId="11" fillId="0" borderId="26" xfId="48" applyNumberFormat="1" applyFont="1" applyBorder="1" applyAlignment="1">
      <alignment horizontal="right" vertical="top" wrapText="1"/>
      <protection/>
    </xf>
    <xf numFmtId="3" fontId="11" fillId="16" borderId="26" xfId="48" applyNumberFormat="1" applyFont="1" applyFill="1" applyBorder="1" applyAlignment="1">
      <alignment horizontal="right" vertical="top" wrapText="1"/>
      <protection/>
    </xf>
    <xf numFmtId="3" fontId="11" fillId="24" borderId="26" xfId="48" applyNumberFormat="1" applyFont="1" applyFill="1" applyBorder="1" applyAlignment="1">
      <alignment horizontal="right" vertical="top" wrapText="1"/>
      <protection/>
    </xf>
    <xf numFmtId="3" fontId="11" fillId="0" borderId="62" xfId="48" applyNumberFormat="1" applyFont="1" applyBorder="1" applyAlignment="1">
      <alignment horizontal="right" vertical="top" wrapText="1"/>
      <protection/>
    </xf>
    <xf numFmtId="3" fontId="11" fillId="0" borderId="0" xfId="48" applyNumberFormat="1" applyFont="1" applyBorder="1" applyAlignment="1">
      <alignment horizontal="right" vertical="top" wrapText="1"/>
      <protection/>
    </xf>
    <xf numFmtId="3" fontId="11" fillId="16" borderId="0" xfId="48" applyNumberFormat="1" applyFont="1" applyFill="1" applyBorder="1" applyAlignment="1">
      <alignment horizontal="right" vertical="top" wrapText="1"/>
      <protection/>
    </xf>
    <xf numFmtId="3" fontId="11" fillId="24" borderId="0" xfId="48" applyNumberFormat="1" applyFont="1" applyFill="1" applyBorder="1" applyAlignment="1">
      <alignment horizontal="right" vertical="top" wrapText="1"/>
      <protection/>
    </xf>
    <xf numFmtId="3" fontId="11" fillId="0" borderId="71" xfId="48" applyNumberFormat="1" applyFont="1" applyBorder="1" applyAlignment="1">
      <alignment horizontal="right" vertical="top" wrapText="1"/>
      <protection/>
    </xf>
    <xf numFmtId="3" fontId="8" fillId="25" borderId="44" xfId="0" applyNumberFormat="1" applyFont="1" applyFill="1" applyBorder="1" applyAlignment="1">
      <alignment vertical="center"/>
    </xf>
    <xf numFmtId="3" fontId="8" fillId="25" borderId="71" xfId="0" applyNumberFormat="1" applyFont="1" applyFill="1" applyBorder="1" applyAlignment="1">
      <alignment vertical="center"/>
    </xf>
    <xf numFmtId="3" fontId="11" fillId="0" borderId="27" xfId="48" applyNumberFormat="1" applyFont="1" applyBorder="1" applyAlignment="1">
      <alignment horizontal="right" vertical="top" wrapText="1"/>
      <protection/>
    </xf>
    <xf numFmtId="3" fontId="11" fillId="16" borderId="27" xfId="48" applyNumberFormat="1" applyFont="1" applyFill="1" applyBorder="1" applyAlignment="1">
      <alignment horizontal="right" vertical="top" wrapText="1"/>
      <protection/>
    </xf>
    <xf numFmtId="3" fontId="11" fillId="24" borderId="27" xfId="48" applyNumberFormat="1" applyFont="1" applyFill="1" applyBorder="1" applyAlignment="1">
      <alignment horizontal="right" vertical="top" wrapText="1"/>
      <protection/>
    </xf>
    <xf numFmtId="3" fontId="11" fillId="0" borderId="34" xfId="48" applyNumberFormat="1" applyFont="1" applyBorder="1" applyAlignment="1">
      <alignment horizontal="right" vertical="top" wrapText="1"/>
      <protection/>
    </xf>
    <xf numFmtId="0" fontId="7" fillId="25" borderId="49" xfId="0" applyFont="1" applyFill="1" applyBorder="1" applyAlignment="1">
      <alignment horizontal="center" vertical="center" wrapText="1"/>
    </xf>
    <xf numFmtId="192" fontId="8" fillId="25" borderId="10" xfId="0" applyNumberFormat="1" applyFont="1" applyFill="1" applyBorder="1" applyAlignment="1">
      <alignment vertical="center"/>
    </xf>
    <xf numFmtId="192" fontId="8" fillId="25" borderId="33" xfId="0" applyNumberFormat="1" applyFont="1" applyFill="1" applyBorder="1" applyAlignment="1">
      <alignment vertic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44" xfId="0" applyFont="1" applyFill="1" applyBorder="1" applyAlignment="1">
      <alignment horizontal="center" vertical="center" wrapText="1"/>
    </xf>
    <xf numFmtId="192" fontId="8" fillId="25" borderId="44" xfId="0" applyNumberFormat="1" applyFont="1" applyFill="1" applyBorder="1" applyAlignment="1">
      <alignment vertical="center"/>
    </xf>
    <xf numFmtId="192" fontId="8" fillId="25" borderId="71" xfId="0" applyNumberFormat="1" applyFont="1" applyFill="1" applyBorder="1" applyAlignment="1">
      <alignment vertical="center"/>
    </xf>
    <xf numFmtId="191" fontId="1" fillId="16" borderId="17" xfId="0" applyNumberFormat="1" applyFont="1" applyFill="1" applyBorder="1" applyAlignment="1">
      <alignment horizontal="right" vertical="center"/>
    </xf>
    <xf numFmtId="191" fontId="1" fillId="16" borderId="35" xfId="0" applyNumberFormat="1" applyFont="1" applyFill="1" applyBorder="1" applyAlignment="1">
      <alignment horizontal="right" vertical="center"/>
    </xf>
    <xf numFmtId="191" fontId="1" fillId="16" borderId="67" xfId="0" applyNumberFormat="1" applyFont="1" applyFill="1" applyBorder="1" applyAlignment="1">
      <alignment horizontal="right" vertical="center"/>
    </xf>
    <xf numFmtId="191" fontId="1" fillId="16" borderId="18" xfId="0" applyNumberFormat="1" applyFont="1" applyFill="1" applyBorder="1" applyAlignment="1">
      <alignment horizontal="right" vertical="center"/>
    </xf>
    <xf numFmtId="191" fontId="1" fillId="0" borderId="33" xfId="0" applyNumberFormat="1" applyFont="1" applyFill="1" applyBorder="1" applyAlignment="1">
      <alignment horizontal="right" vertical="center"/>
    </xf>
    <xf numFmtId="191" fontId="1" fillId="0" borderId="62" xfId="0" applyNumberFormat="1" applyFont="1" applyFill="1" applyBorder="1" applyAlignment="1">
      <alignment horizontal="right" vertical="center"/>
    </xf>
    <xf numFmtId="191" fontId="1" fillId="0" borderId="71" xfId="0" applyNumberFormat="1" applyFont="1" applyFill="1" applyBorder="1" applyAlignment="1">
      <alignment horizontal="right" vertical="center"/>
    </xf>
    <xf numFmtId="191" fontId="1" fillId="0" borderId="34" xfId="0" applyNumberFormat="1" applyFont="1" applyFill="1" applyBorder="1" applyAlignment="1">
      <alignment horizontal="right" vertical="center"/>
    </xf>
    <xf numFmtId="0" fontId="11" fillId="16" borderId="53" xfId="48" applyFont="1" applyFill="1" applyBorder="1" applyAlignment="1">
      <alignment horizontal="left" vertical="top" wrapText="1"/>
      <protection/>
    </xf>
    <xf numFmtId="0" fontId="11" fillId="16" borderId="35" xfId="48" applyFont="1" applyFill="1" applyBorder="1" applyAlignment="1">
      <alignment horizontal="left" vertical="top" wrapText="1"/>
      <protection/>
    </xf>
    <xf numFmtId="0" fontId="11" fillId="16" borderId="67" xfId="48" applyFont="1" applyFill="1" applyBorder="1" applyAlignment="1">
      <alignment horizontal="left" vertical="top" wrapText="1"/>
      <protection/>
    </xf>
    <xf numFmtId="3" fontId="11" fillId="16" borderId="35" xfId="48" applyNumberFormat="1" applyFont="1" applyFill="1" applyBorder="1" applyAlignment="1">
      <alignment horizontal="right" vertical="top" wrapText="1"/>
      <protection/>
    </xf>
    <xf numFmtId="3" fontId="11" fillId="16" borderId="67" xfId="48" applyNumberFormat="1" applyFont="1" applyFill="1" applyBorder="1" applyAlignment="1">
      <alignment horizontal="right" vertical="top" wrapText="1"/>
      <protection/>
    </xf>
    <xf numFmtId="3" fontId="11" fillId="16" borderId="18" xfId="48" applyNumberFormat="1" applyFont="1" applyFill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49" fontId="2" fillId="22" borderId="64" xfId="0" applyNumberFormat="1" applyFont="1" applyFill="1" applyBorder="1" applyAlignment="1">
      <alignment horizontal="center" vertical="center" wrapText="1"/>
    </xf>
    <xf numFmtId="49" fontId="2" fillId="22" borderId="6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/>
    </xf>
    <xf numFmtId="0" fontId="4" fillId="22" borderId="69" xfId="0" applyFont="1" applyFill="1" applyBorder="1" applyAlignment="1">
      <alignment horizontal="center" vertical="center"/>
    </xf>
    <xf numFmtId="0" fontId="7" fillId="22" borderId="64" xfId="0" applyFont="1" applyFill="1" applyBorder="1" applyAlignment="1">
      <alignment horizontal="center" vertical="center"/>
    </xf>
    <xf numFmtId="0" fontId="7" fillId="22" borderId="61" xfId="0" applyFont="1" applyFill="1" applyBorder="1" applyAlignment="1">
      <alignment horizontal="center" vertical="center" wrapText="1"/>
    </xf>
    <xf numFmtId="0" fontId="7" fillId="22" borderId="72" xfId="0" applyFont="1" applyFill="1" applyBorder="1" applyAlignment="1">
      <alignment horizontal="center" vertical="center" wrapText="1"/>
    </xf>
    <xf numFmtId="0" fontId="7" fillId="22" borderId="73" xfId="0" applyFont="1" applyFill="1" applyBorder="1" applyAlignment="1">
      <alignment horizontal="center" vertical="center" wrapText="1"/>
    </xf>
    <xf numFmtId="0" fontId="7" fillId="22" borderId="74" xfId="0" applyFont="1" applyFill="1" applyBorder="1" applyAlignment="1">
      <alignment horizontal="center" vertical="center"/>
    </xf>
    <xf numFmtId="0" fontId="7" fillId="22" borderId="56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orin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6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16" width="8.7109375" style="0" customWidth="1"/>
  </cols>
  <sheetData>
    <row r="1" ht="15" customHeight="1">
      <c r="B1" s="2" t="s">
        <v>390</v>
      </c>
    </row>
    <row r="2" spans="1:2" ht="15" customHeight="1">
      <c r="A2" s="6"/>
      <c r="B2" s="10" t="s">
        <v>14</v>
      </c>
    </row>
    <row r="3" spans="2:4" ht="15" customHeight="1" thickBot="1">
      <c r="B3" s="2"/>
      <c r="C3" s="11"/>
      <c r="D3" s="11"/>
    </row>
    <row r="4" spans="1:16" ht="21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4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32"/>
      <c r="B6" s="227" t="s">
        <v>1</v>
      </c>
      <c r="C6" s="108">
        <v>872</v>
      </c>
      <c r="D6" s="120">
        <v>1079</v>
      </c>
      <c r="E6" s="202">
        <v>1105</v>
      </c>
      <c r="F6" s="222">
        <v>1052</v>
      </c>
      <c r="G6" s="234">
        <v>1016</v>
      </c>
      <c r="H6" s="18">
        <f aca="true" t="shared" si="0" ref="H6:K23">IF(ISERROR((+D6-C6)/C6),"NC",(+D6-C6)/C6)</f>
        <v>0.23738532110091742</v>
      </c>
      <c r="I6" s="18">
        <f t="shared" si="0"/>
        <v>0.024096385542168676</v>
      </c>
      <c r="J6" s="18">
        <f>IF(ISERROR((+F6-E6)/E6),"NC",(+F6-E6)/E6)</f>
        <v>-0.04796380090497738</v>
      </c>
      <c r="K6" s="127">
        <f>IF(ISERROR((+G6-F6)/F6),"NC",(+G6-F6)/F6)</f>
        <v>-0.034220532319391636</v>
      </c>
      <c r="L6" s="20">
        <f aca="true" t="shared" si="1" ref="L6:L23">+C6/C$23</f>
        <v>0.47520435967302455</v>
      </c>
      <c r="M6" s="20">
        <f aca="true" t="shared" si="2" ref="M6:M23">+D6/D$23</f>
        <v>0.44958333333333333</v>
      </c>
      <c r="N6" s="20">
        <f aca="true" t="shared" si="3" ref="N6:P23">+E6/E$23</f>
        <v>0.4482758620689655</v>
      </c>
      <c r="O6" s="20">
        <f>+F6/F$23</f>
        <v>0.44425675675675674</v>
      </c>
      <c r="P6" s="21">
        <f>+G6/G$23</f>
        <v>0.4580703336339044</v>
      </c>
    </row>
    <row r="7" spans="1:16" ht="15" customHeight="1">
      <c r="A7" s="432"/>
      <c r="B7" s="228" t="s">
        <v>26</v>
      </c>
      <c r="C7" s="36">
        <v>38</v>
      </c>
      <c r="D7" s="122">
        <v>40</v>
      </c>
      <c r="E7" s="36">
        <v>59</v>
      </c>
      <c r="F7" s="177">
        <v>48</v>
      </c>
      <c r="G7" s="37">
        <v>40</v>
      </c>
      <c r="H7" s="23">
        <f t="shared" si="0"/>
        <v>0.05263157894736842</v>
      </c>
      <c r="I7" s="23">
        <f t="shared" si="0"/>
        <v>0.475</v>
      </c>
      <c r="J7" s="23">
        <f t="shared" si="0"/>
        <v>-0.1864406779661017</v>
      </c>
      <c r="K7" s="128">
        <f t="shared" si="0"/>
        <v>-0.16666666666666666</v>
      </c>
      <c r="L7" s="25">
        <f t="shared" si="1"/>
        <v>0.020708446866485014</v>
      </c>
      <c r="M7" s="25">
        <f t="shared" si="2"/>
        <v>0.016666666666666666</v>
      </c>
      <c r="N7" s="25">
        <f t="shared" si="3"/>
        <v>0.023935091277890466</v>
      </c>
      <c r="O7" s="25">
        <f t="shared" si="3"/>
        <v>0.02027027027027027</v>
      </c>
      <c r="P7" s="26">
        <f t="shared" si="3"/>
        <v>0.018034265103697024</v>
      </c>
    </row>
    <row r="8" spans="1:16" ht="15" customHeight="1">
      <c r="A8" s="432"/>
      <c r="B8" s="229" t="s">
        <v>27</v>
      </c>
      <c r="C8" s="28">
        <v>22</v>
      </c>
      <c r="D8" s="121">
        <v>21</v>
      </c>
      <c r="E8" s="28">
        <v>29</v>
      </c>
      <c r="F8" s="178">
        <v>22</v>
      </c>
      <c r="G8" s="29">
        <v>28</v>
      </c>
      <c r="H8" s="31">
        <f t="shared" si="0"/>
        <v>-0.045454545454545456</v>
      </c>
      <c r="I8" s="31">
        <f t="shared" si="0"/>
        <v>0.38095238095238093</v>
      </c>
      <c r="J8" s="31">
        <f t="shared" si="0"/>
        <v>-0.2413793103448276</v>
      </c>
      <c r="K8" s="129">
        <f t="shared" si="0"/>
        <v>0.2727272727272727</v>
      </c>
      <c r="L8" s="33">
        <f t="shared" si="1"/>
        <v>0.011989100817438692</v>
      </c>
      <c r="M8" s="33">
        <f t="shared" si="2"/>
        <v>0.00875</v>
      </c>
      <c r="N8" s="33">
        <f t="shared" si="3"/>
        <v>0.011764705882352941</v>
      </c>
      <c r="O8" s="33">
        <f t="shared" si="3"/>
        <v>0.009290540540540541</v>
      </c>
      <c r="P8" s="34">
        <f t="shared" si="3"/>
        <v>0.012623985572587917</v>
      </c>
    </row>
    <row r="9" spans="1:16" ht="15" customHeight="1">
      <c r="A9" s="432"/>
      <c r="B9" s="228" t="s">
        <v>28</v>
      </c>
      <c r="C9" s="36">
        <v>46</v>
      </c>
      <c r="D9" s="122">
        <v>66</v>
      </c>
      <c r="E9" s="36">
        <v>65</v>
      </c>
      <c r="F9" s="177">
        <v>65</v>
      </c>
      <c r="G9" s="37">
        <v>42</v>
      </c>
      <c r="H9" s="23">
        <f t="shared" si="0"/>
        <v>0.43478260869565216</v>
      </c>
      <c r="I9" s="23">
        <f t="shared" si="0"/>
        <v>-0.015151515151515152</v>
      </c>
      <c r="J9" s="23">
        <f t="shared" si="0"/>
        <v>0</v>
      </c>
      <c r="K9" s="128">
        <f t="shared" si="0"/>
        <v>-0.35384615384615387</v>
      </c>
      <c r="L9" s="25">
        <f t="shared" si="1"/>
        <v>0.025068119891008173</v>
      </c>
      <c r="M9" s="25">
        <f t="shared" si="2"/>
        <v>0.0275</v>
      </c>
      <c r="N9" s="25">
        <f t="shared" si="3"/>
        <v>0.02636916835699797</v>
      </c>
      <c r="O9" s="25">
        <f t="shared" si="3"/>
        <v>0.027449324324324325</v>
      </c>
      <c r="P9" s="26">
        <f t="shared" si="3"/>
        <v>0.018935978358881875</v>
      </c>
    </row>
    <row r="10" spans="1:16" ht="15" customHeight="1">
      <c r="A10" s="432"/>
      <c r="B10" s="229" t="s">
        <v>29</v>
      </c>
      <c r="C10" s="28">
        <v>125</v>
      </c>
      <c r="D10" s="121">
        <v>147</v>
      </c>
      <c r="E10" s="28">
        <v>160</v>
      </c>
      <c r="F10" s="178">
        <v>148</v>
      </c>
      <c r="G10" s="29">
        <v>151</v>
      </c>
      <c r="H10" s="31">
        <f t="shared" si="0"/>
        <v>0.176</v>
      </c>
      <c r="I10" s="31">
        <f t="shared" si="0"/>
        <v>0.08843537414965986</v>
      </c>
      <c r="J10" s="31">
        <f t="shared" si="0"/>
        <v>-0.075</v>
      </c>
      <c r="K10" s="129">
        <f t="shared" si="0"/>
        <v>0.02027027027027027</v>
      </c>
      <c r="L10" s="33">
        <f t="shared" si="1"/>
        <v>0.0681198910081744</v>
      </c>
      <c r="M10" s="33">
        <f t="shared" si="2"/>
        <v>0.06125</v>
      </c>
      <c r="N10" s="33">
        <f t="shared" si="3"/>
        <v>0.06490872210953347</v>
      </c>
      <c r="O10" s="33">
        <f t="shared" si="3"/>
        <v>0.0625</v>
      </c>
      <c r="P10" s="34">
        <f t="shared" si="3"/>
        <v>0.06807935076645627</v>
      </c>
    </row>
    <row r="11" spans="1:16" ht="15" customHeight="1">
      <c r="A11" s="432"/>
      <c r="B11" s="228" t="s">
        <v>30</v>
      </c>
      <c r="C11" s="36">
        <v>9</v>
      </c>
      <c r="D11" s="122">
        <v>12</v>
      </c>
      <c r="E11" s="36">
        <v>13</v>
      </c>
      <c r="F11" s="177">
        <v>10</v>
      </c>
      <c r="G11" s="37">
        <v>6</v>
      </c>
      <c r="H11" s="23">
        <f t="shared" si="0"/>
        <v>0.3333333333333333</v>
      </c>
      <c r="I11" s="23">
        <f t="shared" si="0"/>
        <v>0.08333333333333333</v>
      </c>
      <c r="J11" s="23">
        <f t="shared" si="0"/>
        <v>-0.23076923076923078</v>
      </c>
      <c r="K11" s="128">
        <f t="shared" si="0"/>
        <v>-0.4</v>
      </c>
      <c r="L11" s="25">
        <f t="shared" si="1"/>
        <v>0.004904632152588556</v>
      </c>
      <c r="M11" s="25">
        <f t="shared" si="2"/>
        <v>0.005</v>
      </c>
      <c r="N11" s="25">
        <f t="shared" si="3"/>
        <v>0.005273833671399594</v>
      </c>
      <c r="O11" s="25">
        <f t="shared" si="3"/>
        <v>0.004222972972972973</v>
      </c>
      <c r="P11" s="26">
        <f t="shared" si="3"/>
        <v>0.002705139765554554</v>
      </c>
    </row>
    <row r="12" spans="1:16" ht="15" customHeight="1">
      <c r="A12" s="432"/>
      <c r="B12" s="230" t="s">
        <v>31</v>
      </c>
      <c r="C12" s="39">
        <v>15</v>
      </c>
      <c r="D12" s="123">
        <v>28</v>
      </c>
      <c r="E12" s="39">
        <v>18</v>
      </c>
      <c r="F12" s="179">
        <v>27</v>
      </c>
      <c r="G12" s="40">
        <v>22</v>
      </c>
      <c r="H12" s="31">
        <f t="shared" si="0"/>
        <v>0.8666666666666667</v>
      </c>
      <c r="I12" s="31">
        <f t="shared" si="0"/>
        <v>-0.35714285714285715</v>
      </c>
      <c r="J12" s="31">
        <f t="shared" si="0"/>
        <v>0.5</v>
      </c>
      <c r="K12" s="129">
        <f t="shared" si="0"/>
        <v>-0.18518518518518517</v>
      </c>
      <c r="L12" s="33">
        <f t="shared" si="1"/>
        <v>0.008174386920980926</v>
      </c>
      <c r="M12" s="33">
        <f t="shared" si="2"/>
        <v>0.011666666666666667</v>
      </c>
      <c r="N12" s="33">
        <f t="shared" si="3"/>
        <v>0.007302231237322515</v>
      </c>
      <c r="O12" s="33">
        <f t="shared" si="3"/>
        <v>0.011402027027027027</v>
      </c>
      <c r="P12" s="34">
        <f t="shared" si="3"/>
        <v>0.009918845807033363</v>
      </c>
    </row>
    <row r="13" spans="1:16" ht="15" customHeight="1">
      <c r="A13" s="432"/>
      <c r="B13" s="228" t="s">
        <v>32</v>
      </c>
      <c r="C13" s="36">
        <v>11</v>
      </c>
      <c r="D13" s="122">
        <v>16</v>
      </c>
      <c r="E13" s="36">
        <v>10</v>
      </c>
      <c r="F13" s="177">
        <v>9</v>
      </c>
      <c r="G13" s="37">
        <v>8</v>
      </c>
      <c r="H13" s="23">
        <f t="shared" si="0"/>
        <v>0.45454545454545453</v>
      </c>
      <c r="I13" s="23">
        <f t="shared" si="0"/>
        <v>-0.375</v>
      </c>
      <c r="J13" s="23">
        <f t="shared" si="0"/>
        <v>-0.1</v>
      </c>
      <c r="K13" s="128">
        <f t="shared" si="0"/>
        <v>-0.1111111111111111</v>
      </c>
      <c r="L13" s="25">
        <f t="shared" si="1"/>
        <v>0.005994550408719346</v>
      </c>
      <c r="M13" s="25">
        <f t="shared" si="2"/>
        <v>0.006666666666666667</v>
      </c>
      <c r="N13" s="25">
        <f t="shared" si="3"/>
        <v>0.004056795131845842</v>
      </c>
      <c r="O13" s="25">
        <f t="shared" si="3"/>
        <v>0.003800675675675676</v>
      </c>
      <c r="P13" s="26">
        <f t="shared" si="3"/>
        <v>0.0036068530207394047</v>
      </c>
    </row>
    <row r="14" spans="1:16" ht="15" customHeight="1">
      <c r="A14" s="432"/>
      <c r="B14" s="231" t="s">
        <v>33</v>
      </c>
      <c r="C14" s="42">
        <v>15</v>
      </c>
      <c r="D14" s="124">
        <v>17</v>
      </c>
      <c r="E14" s="42">
        <v>16</v>
      </c>
      <c r="F14" s="180">
        <v>11</v>
      </c>
      <c r="G14" s="205">
        <v>7</v>
      </c>
      <c r="H14" s="44">
        <f t="shared" si="0"/>
        <v>0.13333333333333333</v>
      </c>
      <c r="I14" s="44">
        <f t="shared" si="0"/>
        <v>-0.058823529411764705</v>
      </c>
      <c r="J14" s="44">
        <f t="shared" si="0"/>
        <v>-0.3125</v>
      </c>
      <c r="K14" s="130">
        <f t="shared" si="0"/>
        <v>-0.36363636363636365</v>
      </c>
      <c r="L14" s="46">
        <f t="shared" si="1"/>
        <v>0.008174386920980926</v>
      </c>
      <c r="M14" s="46">
        <f t="shared" si="2"/>
        <v>0.007083333333333333</v>
      </c>
      <c r="N14" s="33">
        <f t="shared" si="3"/>
        <v>0.006490872210953347</v>
      </c>
      <c r="O14" s="33">
        <f t="shared" si="3"/>
        <v>0.0046452702702702705</v>
      </c>
      <c r="P14" s="34">
        <f t="shared" si="3"/>
        <v>0.0031559963931469793</v>
      </c>
    </row>
    <row r="15" spans="1:16" ht="15" customHeight="1">
      <c r="A15" s="432"/>
      <c r="B15" s="228" t="s">
        <v>34</v>
      </c>
      <c r="C15" s="36">
        <v>10</v>
      </c>
      <c r="D15" s="122">
        <v>23</v>
      </c>
      <c r="E15" s="36">
        <v>13</v>
      </c>
      <c r="F15" s="177">
        <v>18</v>
      </c>
      <c r="G15" s="37">
        <v>14</v>
      </c>
      <c r="H15" s="23">
        <f t="shared" si="0"/>
        <v>1.3</v>
      </c>
      <c r="I15" s="23">
        <f t="shared" si="0"/>
        <v>-0.43478260869565216</v>
      </c>
      <c r="J15" s="23">
        <f t="shared" si="0"/>
        <v>0.38461538461538464</v>
      </c>
      <c r="K15" s="128">
        <f t="shared" si="0"/>
        <v>-0.2222222222222222</v>
      </c>
      <c r="L15" s="25">
        <f t="shared" si="1"/>
        <v>0.005449591280653951</v>
      </c>
      <c r="M15" s="25">
        <f t="shared" si="2"/>
        <v>0.009583333333333333</v>
      </c>
      <c r="N15" s="25">
        <f t="shared" si="3"/>
        <v>0.005273833671399594</v>
      </c>
      <c r="O15" s="25">
        <f t="shared" si="3"/>
        <v>0.007601351351351352</v>
      </c>
      <c r="P15" s="26">
        <f t="shared" si="3"/>
        <v>0.0063119927862939585</v>
      </c>
    </row>
    <row r="16" spans="1:16" ht="15" customHeight="1">
      <c r="A16" s="432"/>
      <c r="B16" s="232" t="s">
        <v>35</v>
      </c>
      <c r="C16" s="49">
        <v>25</v>
      </c>
      <c r="D16" s="125">
        <v>21</v>
      </c>
      <c r="E16" s="49">
        <v>24</v>
      </c>
      <c r="F16" s="181">
        <v>23</v>
      </c>
      <c r="G16" s="50">
        <v>24</v>
      </c>
      <c r="H16" s="52">
        <f t="shared" si="0"/>
        <v>-0.16</v>
      </c>
      <c r="I16" s="52">
        <f t="shared" si="0"/>
        <v>0.14285714285714285</v>
      </c>
      <c r="J16" s="52">
        <f t="shared" si="0"/>
        <v>-0.041666666666666664</v>
      </c>
      <c r="K16" s="131">
        <f t="shared" si="0"/>
        <v>0.043478260869565216</v>
      </c>
      <c r="L16" s="54">
        <f t="shared" si="1"/>
        <v>0.013623978201634877</v>
      </c>
      <c r="M16" s="54">
        <f t="shared" si="2"/>
        <v>0.00875</v>
      </c>
      <c r="N16" s="33">
        <f t="shared" si="3"/>
        <v>0.00973630831643002</v>
      </c>
      <c r="O16" s="33">
        <f t="shared" si="3"/>
        <v>0.009712837837837838</v>
      </c>
      <c r="P16" s="34">
        <f t="shared" si="3"/>
        <v>0.010820559062218215</v>
      </c>
    </row>
    <row r="17" spans="1:16" ht="15" customHeight="1">
      <c r="A17" s="432"/>
      <c r="B17" s="228" t="s">
        <v>36</v>
      </c>
      <c r="C17" s="36">
        <v>32</v>
      </c>
      <c r="D17" s="122">
        <v>49</v>
      </c>
      <c r="E17" s="36">
        <v>73</v>
      </c>
      <c r="F17" s="177">
        <v>50</v>
      </c>
      <c r="G17" s="37">
        <v>48</v>
      </c>
      <c r="H17" s="23">
        <f t="shared" si="0"/>
        <v>0.53125</v>
      </c>
      <c r="I17" s="23">
        <f t="shared" si="0"/>
        <v>0.4897959183673469</v>
      </c>
      <c r="J17" s="23">
        <f t="shared" si="0"/>
        <v>-0.3150684931506849</v>
      </c>
      <c r="K17" s="128">
        <f t="shared" si="0"/>
        <v>-0.04</v>
      </c>
      <c r="L17" s="25">
        <f t="shared" si="1"/>
        <v>0.017438692098092644</v>
      </c>
      <c r="M17" s="25">
        <f t="shared" si="2"/>
        <v>0.020416666666666666</v>
      </c>
      <c r="N17" s="25">
        <f t="shared" si="3"/>
        <v>0.029614604462474645</v>
      </c>
      <c r="O17" s="25">
        <f t="shared" si="3"/>
        <v>0.021114864864864864</v>
      </c>
      <c r="P17" s="26">
        <f t="shared" si="3"/>
        <v>0.02164111812443643</v>
      </c>
    </row>
    <row r="18" spans="1:16" ht="15" customHeight="1">
      <c r="A18" s="432"/>
      <c r="B18" s="232" t="s">
        <v>37</v>
      </c>
      <c r="C18" s="49">
        <v>77</v>
      </c>
      <c r="D18" s="125">
        <v>116</v>
      </c>
      <c r="E18" s="49">
        <v>133</v>
      </c>
      <c r="F18" s="181">
        <v>135</v>
      </c>
      <c r="G18" s="50">
        <v>120</v>
      </c>
      <c r="H18" s="52">
        <f t="shared" si="0"/>
        <v>0.5064935064935064</v>
      </c>
      <c r="I18" s="52">
        <f t="shared" si="0"/>
        <v>0.14655172413793102</v>
      </c>
      <c r="J18" s="52">
        <f t="shared" si="0"/>
        <v>0.015037593984962405</v>
      </c>
      <c r="K18" s="131">
        <f t="shared" si="0"/>
        <v>-0.1111111111111111</v>
      </c>
      <c r="L18" s="54">
        <f t="shared" si="1"/>
        <v>0.041961852861035424</v>
      </c>
      <c r="M18" s="54">
        <f t="shared" si="2"/>
        <v>0.04833333333333333</v>
      </c>
      <c r="N18" s="33">
        <f t="shared" si="3"/>
        <v>0.053955375253549695</v>
      </c>
      <c r="O18" s="33">
        <f t="shared" si="3"/>
        <v>0.057010135135135136</v>
      </c>
      <c r="P18" s="34">
        <f t="shared" si="3"/>
        <v>0.05410279531109107</v>
      </c>
    </row>
    <row r="19" spans="1:16" ht="15" customHeight="1">
      <c r="A19" s="432"/>
      <c r="B19" s="228" t="s">
        <v>38</v>
      </c>
      <c r="C19" s="36">
        <v>205</v>
      </c>
      <c r="D19" s="122">
        <v>268</v>
      </c>
      <c r="E19" s="36">
        <v>266</v>
      </c>
      <c r="F19" s="177">
        <v>280</v>
      </c>
      <c r="G19" s="37">
        <v>269</v>
      </c>
      <c r="H19" s="23">
        <f t="shared" si="0"/>
        <v>0.3073170731707317</v>
      </c>
      <c r="I19" s="23">
        <f t="shared" si="0"/>
        <v>-0.007462686567164179</v>
      </c>
      <c r="J19" s="23">
        <f t="shared" si="0"/>
        <v>0.05263157894736842</v>
      </c>
      <c r="K19" s="128">
        <f t="shared" si="0"/>
        <v>-0.039285714285714285</v>
      </c>
      <c r="L19" s="25">
        <f t="shared" si="1"/>
        <v>0.11171662125340599</v>
      </c>
      <c r="M19" s="25">
        <f t="shared" si="2"/>
        <v>0.11166666666666666</v>
      </c>
      <c r="N19" s="25">
        <f t="shared" si="3"/>
        <v>0.10791075050709939</v>
      </c>
      <c r="O19" s="25">
        <f t="shared" si="3"/>
        <v>0.11824324324324324</v>
      </c>
      <c r="P19" s="26">
        <f t="shared" si="3"/>
        <v>0.12128043282236249</v>
      </c>
    </row>
    <row r="20" spans="1:16" ht="15" customHeight="1">
      <c r="A20" s="432"/>
      <c r="B20" s="232" t="s">
        <v>39</v>
      </c>
      <c r="C20" s="49">
        <v>30</v>
      </c>
      <c r="D20" s="125">
        <v>36</v>
      </c>
      <c r="E20" s="49">
        <v>39</v>
      </c>
      <c r="F20" s="181">
        <v>47</v>
      </c>
      <c r="G20" s="50">
        <v>33</v>
      </c>
      <c r="H20" s="52">
        <f t="shared" si="0"/>
        <v>0.2</v>
      </c>
      <c r="I20" s="52">
        <f t="shared" si="0"/>
        <v>0.08333333333333333</v>
      </c>
      <c r="J20" s="52">
        <f t="shared" si="0"/>
        <v>0.20512820512820512</v>
      </c>
      <c r="K20" s="131">
        <f t="shared" si="0"/>
        <v>-0.2978723404255319</v>
      </c>
      <c r="L20" s="54">
        <f t="shared" si="1"/>
        <v>0.01634877384196185</v>
      </c>
      <c r="M20" s="54">
        <f t="shared" si="2"/>
        <v>0.015</v>
      </c>
      <c r="N20" s="33">
        <f t="shared" si="3"/>
        <v>0.015821501014198783</v>
      </c>
      <c r="O20" s="33">
        <f t="shared" si="3"/>
        <v>0.01984797297297297</v>
      </c>
      <c r="P20" s="34">
        <f t="shared" si="3"/>
        <v>0.014878268710550046</v>
      </c>
    </row>
    <row r="21" spans="1:16" ht="15" customHeight="1">
      <c r="A21" s="432"/>
      <c r="B21" s="228" t="s">
        <v>40</v>
      </c>
      <c r="C21" s="36">
        <v>85</v>
      </c>
      <c r="D21" s="122">
        <v>106</v>
      </c>
      <c r="E21" s="36">
        <v>108</v>
      </c>
      <c r="F21" s="177">
        <v>115</v>
      </c>
      <c r="G21" s="37">
        <v>107</v>
      </c>
      <c r="H21" s="23">
        <f t="shared" si="0"/>
        <v>0.24705882352941178</v>
      </c>
      <c r="I21" s="23">
        <f t="shared" si="0"/>
        <v>0.018867924528301886</v>
      </c>
      <c r="J21" s="23">
        <f t="shared" si="0"/>
        <v>0.06481481481481481</v>
      </c>
      <c r="K21" s="128">
        <f t="shared" si="0"/>
        <v>-0.06956521739130435</v>
      </c>
      <c r="L21" s="25">
        <f t="shared" si="1"/>
        <v>0.04632152588555858</v>
      </c>
      <c r="M21" s="25">
        <f t="shared" si="2"/>
        <v>0.04416666666666667</v>
      </c>
      <c r="N21" s="25">
        <f t="shared" si="3"/>
        <v>0.04381338742393509</v>
      </c>
      <c r="O21" s="25">
        <f t="shared" si="3"/>
        <v>0.048564189189189186</v>
      </c>
      <c r="P21" s="26">
        <f t="shared" si="3"/>
        <v>0.04824165915238954</v>
      </c>
    </row>
    <row r="22" spans="1:16" ht="15" customHeight="1" thickBot="1">
      <c r="A22" s="432"/>
      <c r="B22" s="232" t="s">
        <v>41</v>
      </c>
      <c r="C22" s="49">
        <v>218</v>
      </c>
      <c r="D22" s="125">
        <v>355</v>
      </c>
      <c r="E22" s="49">
        <v>334</v>
      </c>
      <c r="F22" s="181">
        <v>308</v>
      </c>
      <c r="G22" s="235">
        <v>283</v>
      </c>
      <c r="H22" s="52">
        <f t="shared" si="0"/>
        <v>0.6284403669724771</v>
      </c>
      <c r="I22" s="52">
        <f t="shared" si="0"/>
        <v>-0.059154929577464786</v>
      </c>
      <c r="J22" s="52">
        <f t="shared" si="0"/>
        <v>-0.07784431137724551</v>
      </c>
      <c r="K22" s="131">
        <f t="shared" si="0"/>
        <v>-0.08116883116883117</v>
      </c>
      <c r="L22" s="54">
        <f t="shared" si="1"/>
        <v>0.11880108991825614</v>
      </c>
      <c r="M22" s="54">
        <f t="shared" si="2"/>
        <v>0.14791666666666667</v>
      </c>
      <c r="N22" s="33">
        <f t="shared" si="3"/>
        <v>0.1354969574036511</v>
      </c>
      <c r="O22" s="33">
        <f t="shared" si="3"/>
        <v>0.13006756756756757</v>
      </c>
      <c r="P22" s="34">
        <f t="shared" si="3"/>
        <v>0.12759242560865644</v>
      </c>
    </row>
    <row r="23" spans="1:16" ht="15" customHeight="1" thickBot="1">
      <c r="A23" s="432"/>
      <c r="B23" s="233" t="s">
        <v>0</v>
      </c>
      <c r="C23" s="57">
        <f>SUM(C6:C22)</f>
        <v>1835</v>
      </c>
      <c r="D23" s="126">
        <f>SUM(D6:D22)</f>
        <v>2400</v>
      </c>
      <c r="E23" s="57">
        <f>SUM(E6:E22)</f>
        <v>2465</v>
      </c>
      <c r="F23" s="126">
        <f>SUM(F6:F22)</f>
        <v>2368</v>
      </c>
      <c r="G23" s="58">
        <f>SUM(G6:G22)</f>
        <v>2218</v>
      </c>
      <c r="H23" s="61">
        <f t="shared" si="0"/>
        <v>0.3079019073569482</v>
      </c>
      <c r="I23" s="61">
        <f t="shared" si="0"/>
        <v>0.027083333333333334</v>
      </c>
      <c r="J23" s="61">
        <f t="shared" si="0"/>
        <v>-0.039350912778904665</v>
      </c>
      <c r="K23" s="133">
        <f t="shared" si="0"/>
        <v>-0.0633445945945946</v>
      </c>
      <c r="L23" s="64">
        <f t="shared" si="1"/>
        <v>1</v>
      </c>
      <c r="M23" s="64">
        <f t="shared" si="2"/>
        <v>1</v>
      </c>
      <c r="N23" s="203">
        <f t="shared" si="3"/>
        <v>1</v>
      </c>
      <c r="O23" s="203">
        <f t="shared" si="3"/>
        <v>1</v>
      </c>
      <c r="P23" s="135">
        <f t="shared" si="3"/>
        <v>1</v>
      </c>
    </row>
    <row r="24" spans="3:14" ht="15" customHeight="1">
      <c r="C24" s="107"/>
      <c r="D24" s="107"/>
      <c r="N24" s="221"/>
    </row>
    <row r="25" ht="15" customHeight="1">
      <c r="B25" s="12" t="s">
        <v>385</v>
      </c>
    </row>
  </sheetData>
  <sheetProtection/>
  <mergeCells count="5">
    <mergeCell ref="A6:A23"/>
    <mergeCell ref="B4:B5"/>
    <mergeCell ref="C4:G4"/>
    <mergeCell ref="L4:P4"/>
    <mergeCell ref="H4:K4"/>
  </mergeCells>
  <conditionalFormatting sqref="H6:K23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16" width="8.7109375" style="0" customWidth="1"/>
  </cols>
  <sheetData>
    <row r="1" ht="15" customHeight="1">
      <c r="B1" s="2" t="str">
        <f>+Chieri!B1</f>
        <v>FLUSSO TOTALE di disponibili al lavoro per comune di domicilio - Anni 2011-2015</v>
      </c>
    </row>
    <row r="2" spans="1:2" ht="15" customHeight="1">
      <c r="A2" s="6"/>
      <c r="B2" s="10" t="s">
        <v>280</v>
      </c>
    </row>
    <row r="3" spans="2:4" ht="15" customHeight="1" thickBot="1">
      <c r="B3" s="2"/>
      <c r="C3" s="11"/>
      <c r="D3" s="11"/>
    </row>
    <row r="4" spans="1:16" ht="21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8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32"/>
      <c r="B6" s="15" t="s">
        <v>10</v>
      </c>
      <c r="C6" s="16">
        <v>1372</v>
      </c>
      <c r="D6" s="136">
        <v>1686</v>
      </c>
      <c r="E6" s="185">
        <v>1519</v>
      </c>
      <c r="F6" s="185">
        <v>1573</v>
      </c>
      <c r="G6" s="206">
        <v>1478</v>
      </c>
      <c r="H6" s="87">
        <f aca="true" t="shared" si="0" ref="H6:K13">IF(ISERROR((+D6-C6)/C6),"NC",(+D6-C6)/C6)</f>
        <v>0.22886297376093295</v>
      </c>
      <c r="I6" s="87">
        <f t="shared" si="0"/>
        <v>-0.09905100830367734</v>
      </c>
      <c r="J6" s="86">
        <f t="shared" si="0"/>
        <v>0.03554970375246873</v>
      </c>
      <c r="K6" s="188">
        <f t="shared" si="0"/>
        <v>-0.06039415130324221</v>
      </c>
      <c r="L6" s="20">
        <f aca="true" t="shared" si="1" ref="L6:P13">+C6/C$13</f>
        <v>0.494949494949495</v>
      </c>
      <c r="M6" s="20">
        <f t="shared" si="1"/>
        <v>0.5017857142857143</v>
      </c>
      <c r="N6" s="20">
        <f t="shared" si="1"/>
        <v>0.46810477657935284</v>
      </c>
      <c r="O6" s="150">
        <f t="shared" si="1"/>
        <v>0.49543307086614174</v>
      </c>
      <c r="P6" s="151">
        <f t="shared" si="1"/>
        <v>0.5128383067314365</v>
      </c>
    </row>
    <row r="7" spans="1:16" ht="15" customHeight="1">
      <c r="A7" s="432"/>
      <c r="B7" s="35" t="s">
        <v>274</v>
      </c>
      <c r="C7" s="36">
        <v>92</v>
      </c>
      <c r="D7" s="122">
        <v>94</v>
      </c>
      <c r="E7" s="122">
        <v>121</v>
      </c>
      <c r="F7" s="122">
        <v>131</v>
      </c>
      <c r="G7" s="37">
        <v>108</v>
      </c>
      <c r="H7" s="89">
        <f>IF(ISERROR((+D7-C7)/C7),"NC",(+D7-C7)/C7)</f>
        <v>0.021739130434782608</v>
      </c>
      <c r="I7" s="89">
        <f t="shared" si="0"/>
        <v>0.2872340425531915</v>
      </c>
      <c r="J7" s="88">
        <f t="shared" si="0"/>
        <v>0.08264462809917356</v>
      </c>
      <c r="K7" s="189">
        <f t="shared" si="0"/>
        <v>-0.17557251908396945</v>
      </c>
      <c r="L7" s="25">
        <f t="shared" si="1"/>
        <v>0.03318903318903319</v>
      </c>
      <c r="M7" s="25">
        <f t="shared" si="1"/>
        <v>0.027976190476190477</v>
      </c>
      <c r="N7" s="25">
        <f t="shared" si="1"/>
        <v>0.03728813559322034</v>
      </c>
      <c r="O7" s="24">
        <f t="shared" si="1"/>
        <v>0.041259842519685036</v>
      </c>
      <c r="P7" s="152">
        <f t="shared" si="1"/>
        <v>0.03747397640527411</v>
      </c>
    </row>
    <row r="8" spans="1:16" ht="15" customHeight="1">
      <c r="A8" s="432"/>
      <c r="B8" s="27" t="s">
        <v>275</v>
      </c>
      <c r="C8" s="28">
        <v>400</v>
      </c>
      <c r="D8" s="121">
        <v>474</v>
      </c>
      <c r="E8" s="121">
        <v>492</v>
      </c>
      <c r="F8" s="121">
        <v>466</v>
      </c>
      <c r="G8" s="29">
        <v>420</v>
      </c>
      <c r="H8" s="91">
        <f t="shared" si="0"/>
        <v>0.185</v>
      </c>
      <c r="I8" s="91">
        <f t="shared" si="0"/>
        <v>0.0379746835443038</v>
      </c>
      <c r="J8" s="90">
        <f t="shared" si="0"/>
        <v>-0.052845528455284556</v>
      </c>
      <c r="K8" s="190">
        <f t="shared" si="0"/>
        <v>-0.09871244635193133</v>
      </c>
      <c r="L8" s="33">
        <f t="shared" si="1"/>
        <v>0.1443001443001443</v>
      </c>
      <c r="M8" s="33">
        <f t="shared" si="1"/>
        <v>0.14107142857142857</v>
      </c>
      <c r="N8" s="33">
        <f t="shared" si="1"/>
        <v>0.15161787365177196</v>
      </c>
      <c r="O8" s="32">
        <f t="shared" si="1"/>
        <v>0.1467716535433071</v>
      </c>
      <c r="P8" s="153">
        <f t="shared" si="1"/>
        <v>0.1457321304649549</v>
      </c>
    </row>
    <row r="9" spans="1:16" ht="15" customHeight="1">
      <c r="A9" s="432"/>
      <c r="B9" s="35" t="s">
        <v>276</v>
      </c>
      <c r="C9" s="36">
        <v>42</v>
      </c>
      <c r="D9" s="122">
        <v>47</v>
      </c>
      <c r="E9" s="122">
        <v>40</v>
      </c>
      <c r="F9" s="122">
        <v>37</v>
      </c>
      <c r="G9" s="37">
        <v>32</v>
      </c>
      <c r="H9" s="89">
        <f t="shared" si="0"/>
        <v>0.11904761904761904</v>
      </c>
      <c r="I9" s="89">
        <f t="shared" si="0"/>
        <v>-0.14893617021276595</v>
      </c>
      <c r="J9" s="88">
        <f t="shared" si="0"/>
        <v>-0.075</v>
      </c>
      <c r="K9" s="189">
        <f t="shared" si="0"/>
        <v>-0.13513513513513514</v>
      </c>
      <c r="L9" s="25">
        <f t="shared" si="1"/>
        <v>0.015151515151515152</v>
      </c>
      <c r="M9" s="25">
        <f t="shared" si="1"/>
        <v>0.013988095238095239</v>
      </c>
      <c r="N9" s="25">
        <f t="shared" si="1"/>
        <v>0.012326656394453005</v>
      </c>
      <c r="O9" s="24">
        <f t="shared" si="1"/>
        <v>0.011653543307086614</v>
      </c>
      <c r="P9" s="152">
        <f t="shared" si="1"/>
        <v>0.011103400416377515</v>
      </c>
    </row>
    <row r="10" spans="1:16" ht="15" customHeight="1">
      <c r="A10" s="432"/>
      <c r="B10" s="27" t="s">
        <v>277</v>
      </c>
      <c r="C10" s="28">
        <v>135</v>
      </c>
      <c r="D10" s="121">
        <v>158</v>
      </c>
      <c r="E10" s="121">
        <v>156</v>
      </c>
      <c r="F10" s="121">
        <v>136</v>
      </c>
      <c r="G10" s="29">
        <v>133</v>
      </c>
      <c r="H10" s="91">
        <f t="shared" si="0"/>
        <v>0.17037037037037037</v>
      </c>
      <c r="I10" s="91">
        <f t="shared" si="0"/>
        <v>-0.012658227848101266</v>
      </c>
      <c r="J10" s="90">
        <f t="shared" si="0"/>
        <v>-0.1282051282051282</v>
      </c>
      <c r="K10" s="190">
        <f t="shared" si="0"/>
        <v>-0.022058823529411766</v>
      </c>
      <c r="L10" s="33">
        <f t="shared" si="1"/>
        <v>0.048701298701298704</v>
      </c>
      <c r="M10" s="33">
        <f t="shared" si="1"/>
        <v>0.04702380952380952</v>
      </c>
      <c r="N10" s="33">
        <f t="shared" si="1"/>
        <v>0.04807395993836672</v>
      </c>
      <c r="O10" s="32">
        <f t="shared" si="1"/>
        <v>0.042834645669291335</v>
      </c>
      <c r="P10" s="153">
        <f t="shared" si="1"/>
        <v>0.04614850798056905</v>
      </c>
    </row>
    <row r="11" spans="1:16" ht="15" customHeight="1">
      <c r="A11" s="432"/>
      <c r="B11" s="35" t="s">
        <v>278</v>
      </c>
      <c r="C11" s="36">
        <v>325</v>
      </c>
      <c r="D11" s="122">
        <v>446</v>
      </c>
      <c r="E11" s="122">
        <v>445</v>
      </c>
      <c r="F11" s="122">
        <v>446</v>
      </c>
      <c r="G11" s="37">
        <v>345</v>
      </c>
      <c r="H11" s="89">
        <f t="shared" si="0"/>
        <v>0.3723076923076923</v>
      </c>
      <c r="I11" s="89">
        <f t="shared" si="0"/>
        <v>-0.002242152466367713</v>
      </c>
      <c r="J11" s="88">
        <f t="shared" si="0"/>
        <v>0.0022471910112359553</v>
      </c>
      <c r="K11" s="189">
        <f t="shared" si="0"/>
        <v>-0.226457399103139</v>
      </c>
      <c r="L11" s="25">
        <f t="shared" si="1"/>
        <v>0.11724386724386725</v>
      </c>
      <c r="M11" s="25">
        <f t="shared" si="1"/>
        <v>0.13273809523809524</v>
      </c>
      <c r="N11" s="25">
        <f t="shared" si="1"/>
        <v>0.13713405238828968</v>
      </c>
      <c r="O11" s="24">
        <f t="shared" si="1"/>
        <v>0.1404724409448819</v>
      </c>
      <c r="P11" s="152">
        <f t="shared" si="1"/>
        <v>0.11970853573907009</v>
      </c>
    </row>
    <row r="12" spans="1:16" ht="15" customHeight="1" thickBot="1">
      <c r="A12" s="432"/>
      <c r="B12" s="48" t="s">
        <v>279</v>
      </c>
      <c r="C12" s="111">
        <v>406</v>
      </c>
      <c r="D12" s="159">
        <v>455</v>
      </c>
      <c r="E12" s="159">
        <v>472</v>
      </c>
      <c r="F12" s="159">
        <v>386</v>
      </c>
      <c r="G12" s="216">
        <v>366</v>
      </c>
      <c r="H12" s="87">
        <f t="shared" si="0"/>
        <v>0.1206896551724138</v>
      </c>
      <c r="I12" s="87">
        <f t="shared" si="0"/>
        <v>0.03736263736263736</v>
      </c>
      <c r="J12" s="86">
        <f t="shared" si="0"/>
        <v>-0.18220338983050846</v>
      </c>
      <c r="K12" s="188">
        <f t="shared" si="0"/>
        <v>-0.05181347150259067</v>
      </c>
      <c r="L12" s="109">
        <f t="shared" si="1"/>
        <v>0.14646464646464646</v>
      </c>
      <c r="M12" s="109">
        <f t="shared" si="1"/>
        <v>0.13541666666666666</v>
      </c>
      <c r="N12" s="109">
        <f t="shared" si="1"/>
        <v>0.14545454545454545</v>
      </c>
      <c r="O12" s="19">
        <f t="shared" si="1"/>
        <v>0.1215748031496063</v>
      </c>
      <c r="P12" s="291">
        <f t="shared" si="1"/>
        <v>0.12699514226231784</v>
      </c>
    </row>
    <row r="13" spans="2:16" ht="15" customHeight="1" thickBot="1">
      <c r="B13" s="56" t="s">
        <v>0</v>
      </c>
      <c r="C13" s="57">
        <f>SUM(C6:C12)</f>
        <v>2772</v>
      </c>
      <c r="D13" s="126">
        <f>SUM(D6:D12)</f>
        <v>3360</v>
      </c>
      <c r="E13" s="126">
        <f>SUM(E6:E12)</f>
        <v>3245</v>
      </c>
      <c r="F13" s="126">
        <f>SUM(F6:F12)</f>
        <v>3175</v>
      </c>
      <c r="G13" s="58">
        <f>SUM(G6:G12)</f>
        <v>2882</v>
      </c>
      <c r="H13" s="61">
        <f>IF(ISERROR((+D13-C13)/C13),"NC",(+D13-C13)/C13)</f>
        <v>0.21212121212121213</v>
      </c>
      <c r="I13" s="61">
        <f t="shared" si="0"/>
        <v>-0.03422619047619048</v>
      </c>
      <c r="J13" s="60">
        <f t="shared" si="0"/>
        <v>-0.02157164869029276</v>
      </c>
      <c r="K13" s="187">
        <f t="shared" si="0"/>
        <v>-0.09228346456692914</v>
      </c>
      <c r="L13" s="64">
        <f t="shared" si="1"/>
        <v>1</v>
      </c>
      <c r="M13" s="64">
        <f t="shared" si="1"/>
        <v>1</v>
      </c>
      <c r="N13" s="64">
        <f t="shared" si="1"/>
        <v>1</v>
      </c>
      <c r="O13" s="63">
        <f t="shared" si="1"/>
        <v>1</v>
      </c>
      <c r="P13" s="158">
        <f t="shared" si="1"/>
        <v>1</v>
      </c>
    </row>
    <row r="14" spans="6:7" ht="15" customHeight="1">
      <c r="F14" s="198"/>
      <c r="G14" s="199"/>
    </row>
    <row r="15" spans="2:7" ht="15" customHeight="1">
      <c r="B15" s="12" t="s">
        <v>385</v>
      </c>
      <c r="F15" s="199"/>
      <c r="G15" s="199"/>
    </row>
    <row r="16" spans="6:7" ht="15" customHeight="1">
      <c r="F16" s="199"/>
      <c r="G16" s="199"/>
    </row>
    <row r="17" spans="6:7" ht="15" customHeight="1">
      <c r="F17" s="199"/>
      <c r="G17" s="199"/>
    </row>
    <row r="18" spans="2:7" ht="15" customHeight="1">
      <c r="B18"/>
      <c r="F18" s="199"/>
      <c r="G18" s="199"/>
    </row>
    <row r="19" spans="2:7" ht="15" customHeight="1">
      <c r="B19"/>
      <c r="F19" s="199"/>
      <c r="G19" s="199"/>
    </row>
    <row r="20" spans="2:7" ht="15" customHeight="1">
      <c r="B20"/>
      <c r="F20" s="199"/>
      <c r="G20" s="199"/>
    </row>
    <row r="21" spans="2:7" ht="15" customHeight="1">
      <c r="B21"/>
      <c r="F21" s="199"/>
      <c r="G21" s="199"/>
    </row>
    <row r="22" spans="2:7" ht="15" customHeight="1">
      <c r="B22"/>
      <c r="F22" s="199"/>
      <c r="G22" s="199"/>
    </row>
    <row r="23" spans="2:7" ht="15" customHeight="1">
      <c r="B23"/>
      <c r="F23" s="199"/>
      <c r="G23" s="199"/>
    </row>
    <row r="24" ht="15" customHeight="1">
      <c r="B24"/>
    </row>
    <row r="25" ht="15" customHeight="1">
      <c r="B25"/>
    </row>
    <row r="26" ht="12.75">
      <c r="B26"/>
    </row>
  </sheetData>
  <sheetProtection/>
  <mergeCells count="5">
    <mergeCell ref="B4:B5"/>
    <mergeCell ref="A6:A12"/>
    <mergeCell ref="L4:P4"/>
    <mergeCell ref="H4:K4"/>
    <mergeCell ref="C4:G4"/>
  </mergeCells>
  <conditionalFormatting sqref="H6:K13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16" width="8.7109375" style="0" customWidth="1"/>
  </cols>
  <sheetData>
    <row r="1" ht="15" customHeight="1">
      <c r="B1" s="2" t="str">
        <f>+Chieri!B1</f>
        <v>FLUSSO TOTALE di disponibili al lavoro per comune di domicilio - Anni 2011-2015</v>
      </c>
    </row>
    <row r="2" spans="1:2" ht="15" customHeight="1">
      <c r="A2" s="6"/>
      <c r="B2" s="10" t="s">
        <v>23</v>
      </c>
    </row>
    <row r="3" spans="2:4" ht="15" customHeight="1" thickBot="1">
      <c r="B3" s="2"/>
      <c r="C3" s="11"/>
      <c r="D3" s="11"/>
    </row>
    <row r="4" spans="1:16" ht="21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8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32"/>
      <c r="B6" s="15" t="s">
        <v>11</v>
      </c>
      <c r="C6" s="269">
        <v>194</v>
      </c>
      <c r="D6" s="185">
        <v>189</v>
      </c>
      <c r="E6" s="185">
        <v>180</v>
      </c>
      <c r="F6" s="185">
        <v>190</v>
      </c>
      <c r="G6" s="270">
        <v>181</v>
      </c>
      <c r="H6" s="295">
        <f>IF(ISERROR((+D6-C6)/C6),"NC",(+D6-C6)/C6)</f>
        <v>-0.02577319587628866</v>
      </c>
      <c r="I6" s="87">
        <f>IF(ISERROR((+E6-D6)/D6),"NC",(+E6-D6)/D6)</f>
        <v>-0.047619047619047616</v>
      </c>
      <c r="J6" s="86">
        <f>IF(ISERROR((+F6-E6)/E6),"NC",(+F6-E6)/E6)</f>
        <v>0.05555555555555555</v>
      </c>
      <c r="K6" s="355">
        <f>IF(ISERROR((+G6-F6)/F6),"NC",(+G6-F6)/F6)</f>
        <v>-0.04736842105263158</v>
      </c>
      <c r="L6" s="353">
        <f>+C6/C$43</f>
        <v>0.10892756878158338</v>
      </c>
      <c r="M6" s="109">
        <f>+D6/D$43</f>
        <v>0.08344370860927153</v>
      </c>
      <c r="N6" s="19">
        <f>+E6/E$43</f>
        <v>0.0817067635043123</v>
      </c>
      <c r="O6" s="19">
        <f>+F6/F$43</f>
        <v>0.08593396653098145</v>
      </c>
      <c r="P6" s="291">
        <f>+G6/G$43</f>
        <v>0.09794372294372294</v>
      </c>
    </row>
    <row r="7" spans="1:16" ht="15" customHeight="1">
      <c r="A7" s="432"/>
      <c r="B7" s="35" t="s">
        <v>281</v>
      </c>
      <c r="C7" s="36">
        <v>79</v>
      </c>
      <c r="D7" s="122">
        <v>138</v>
      </c>
      <c r="E7" s="122">
        <v>119</v>
      </c>
      <c r="F7" s="122">
        <v>127</v>
      </c>
      <c r="G7" s="37">
        <v>112</v>
      </c>
      <c r="H7" s="296">
        <f aca="true" t="shared" si="0" ref="H7:H42">IF(ISERROR((+D7-C7)/C7),"NC",(+D7-C7)/C7)</f>
        <v>0.7468354430379747</v>
      </c>
      <c r="I7" s="89">
        <f aca="true" t="shared" si="1" ref="I7:K42">IF(ISERROR((+E7-D7)/D7),"NC",(+E7-D7)/D7)</f>
        <v>-0.13768115942028986</v>
      </c>
      <c r="J7" s="88">
        <f t="shared" si="1"/>
        <v>0.06722689075630252</v>
      </c>
      <c r="K7" s="356">
        <f t="shared" si="1"/>
        <v>-0.11811023622047244</v>
      </c>
      <c r="L7" s="293">
        <f aca="true" t="shared" si="2" ref="L7:L42">+C7/C$43</f>
        <v>0.04435710275126333</v>
      </c>
      <c r="M7" s="25">
        <f aca="true" t="shared" si="3" ref="M7:M42">+D7/D$43</f>
        <v>0.060927152317880796</v>
      </c>
      <c r="N7" s="24">
        <f aca="true" t="shared" si="4" ref="N7:P42">+E7/E$43</f>
        <v>0.05401724920562869</v>
      </c>
      <c r="O7" s="24">
        <f t="shared" si="4"/>
        <v>0.0574400723654455</v>
      </c>
      <c r="P7" s="152">
        <f t="shared" si="4"/>
        <v>0.06060606060606061</v>
      </c>
    </row>
    <row r="8" spans="1:16" ht="15" customHeight="1">
      <c r="A8" s="432"/>
      <c r="B8" s="27" t="s">
        <v>282</v>
      </c>
      <c r="C8" s="28">
        <v>246</v>
      </c>
      <c r="D8" s="121">
        <v>307</v>
      </c>
      <c r="E8" s="121">
        <v>252</v>
      </c>
      <c r="F8" s="121">
        <v>271</v>
      </c>
      <c r="G8" s="29">
        <v>260</v>
      </c>
      <c r="H8" s="297">
        <f t="shared" si="0"/>
        <v>0.24796747967479674</v>
      </c>
      <c r="I8" s="91">
        <f t="shared" si="1"/>
        <v>-0.1791530944625407</v>
      </c>
      <c r="J8" s="90">
        <f t="shared" si="1"/>
        <v>0.07539682539682539</v>
      </c>
      <c r="K8" s="357">
        <f t="shared" si="1"/>
        <v>-0.04059040590405904</v>
      </c>
      <c r="L8" s="294">
        <f t="shared" si="2"/>
        <v>0.13812464907355418</v>
      </c>
      <c r="M8" s="33">
        <f t="shared" si="3"/>
        <v>0.13554083885209714</v>
      </c>
      <c r="N8" s="32">
        <f t="shared" si="4"/>
        <v>0.11438946890603723</v>
      </c>
      <c r="O8" s="32">
        <f t="shared" si="4"/>
        <v>0.12256897331524197</v>
      </c>
      <c r="P8" s="153">
        <f t="shared" si="4"/>
        <v>0.1406926406926407</v>
      </c>
    </row>
    <row r="9" spans="1:16" ht="15" customHeight="1">
      <c r="A9" s="432"/>
      <c r="B9" s="35" t="s">
        <v>283</v>
      </c>
      <c r="C9" s="36">
        <v>45</v>
      </c>
      <c r="D9" s="122">
        <v>86</v>
      </c>
      <c r="E9" s="122">
        <v>80</v>
      </c>
      <c r="F9" s="122">
        <v>53</v>
      </c>
      <c r="G9" s="37">
        <v>55</v>
      </c>
      <c r="H9" s="296">
        <f t="shared" si="0"/>
        <v>0.9111111111111111</v>
      </c>
      <c r="I9" s="89">
        <f t="shared" si="1"/>
        <v>-0.06976744186046512</v>
      </c>
      <c r="J9" s="88">
        <f t="shared" si="1"/>
        <v>-0.3375</v>
      </c>
      <c r="K9" s="356">
        <f t="shared" si="1"/>
        <v>0.03773584905660377</v>
      </c>
      <c r="L9" s="293">
        <f t="shared" si="2"/>
        <v>0.025266704098820886</v>
      </c>
      <c r="M9" s="25">
        <f t="shared" si="3"/>
        <v>0.037969094922737305</v>
      </c>
      <c r="N9" s="24">
        <f t="shared" si="4"/>
        <v>0.03631411711302769</v>
      </c>
      <c r="O9" s="24">
        <f t="shared" si="4"/>
        <v>0.02397105382180009</v>
      </c>
      <c r="P9" s="152">
        <f t="shared" si="4"/>
        <v>0.02976190476190476</v>
      </c>
    </row>
    <row r="10" spans="1:16" ht="15" customHeight="1">
      <c r="A10" s="432"/>
      <c r="B10" s="27" t="s">
        <v>284</v>
      </c>
      <c r="C10" s="28">
        <v>48</v>
      </c>
      <c r="D10" s="121">
        <v>51</v>
      </c>
      <c r="E10" s="121">
        <v>62</v>
      </c>
      <c r="F10" s="121">
        <v>50</v>
      </c>
      <c r="G10" s="29">
        <v>40</v>
      </c>
      <c r="H10" s="297">
        <f t="shared" si="0"/>
        <v>0.0625</v>
      </c>
      <c r="I10" s="91">
        <f t="shared" si="1"/>
        <v>0.21568627450980393</v>
      </c>
      <c r="J10" s="90">
        <f t="shared" si="1"/>
        <v>-0.1935483870967742</v>
      </c>
      <c r="K10" s="357">
        <f t="shared" si="1"/>
        <v>-0.2</v>
      </c>
      <c r="L10" s="294">
        <f t="shared" si="2"/>
        <v>0.02695115103874228</v>
      </c>
      <c r="M10" s="33">
        <f t="shared" si="3"/>
        <v>0.022516556291390728</v>
      </c>
      <c r="N10" s="32">
        <f t="shared" si="4"/>
        <v>0.02814344076259646</v>
      </c>
      <c r="O10" s="32">
        <f t="shared" si="4"/>
        <v>0.022614201718679332</v>
      </c>
      <c r="P10" s="153">
        <f t="shared" si="4"/>
        <v>0.021645021645021644</v>
      </c>
    </row>
    <row r="11" spans="1:16" ht="15" customHeight="1">
      <c r="A11" s="432"/>
      <c r="B11" s="35" t="s">
        <v>285</v>
      </c>
      <c r="C11" s="36">
        <v>39</v>
      </c>
      <c r="D11" s="122">
        <v>43</v>
      </c>
      <c r="E11" s="122">
        <v>35</v>
      </c>
      <c r="F11" s="122">
        <v>53</v>
      </c>
      <c r="G11" s="37">
        <v>35</v>
      </c>
      <c r="H11" s="296">
        <f t="shared" si="0"/>
        <v>0.10256410256410256</v>
      </c>
      <c r="I11" s="89">
        <f t="shared" si="1"/>
        <v>-0.18604651162790697</v>
      </c>
      <c r="J11" s="88">
        <f t="shared" si="1"/>
        <v>0.5142857142857142</v>
      </c>
      <c r="K11" s="356">
        <f t="shared" si="1"/>
        <v>-0.33962264150943394</v>
      </c>
      <c r="L11" s="293">
        <f t="shared" si="2"/>
        <v>0.021897810218978103</v>
      </c>
      <c r="M11" s="25">
        <f t="shared" si="3"/>
        <v>0.018984547461368653</v>
      </c>
      <c r="N11" s="24">
        <f t="shared" si="4"/>
        <v>0.015887426236949616</v>
      </c>
      <c r="O11" s="24">
        <f t="shared" si="4"/>
        <v>0.02397105382180009</v>
      </c>
      <c r="P11" s="152">
        <f t="shared" si="4"/>
        <v>0.01893939393939394</v>
      </c>
    </row>
    <row r="12" spans="1:16" ht="15" customHeight="1">
      <c r="A12" s="432"/>
      <c r="B12" s="38" t="s">
        <v>286</v>
      </c>
      <c r="C12" s="39">
        <v>158</v>
      </c>
      <c r="D12" s="123">
        <v>205</v>
      </c>
      <c r="E12" s="123">
        <v>168</v>
      </c>
      <c r="F12" s="123">
        <v>197</v>
      </c>
      <c r="G12" s="40">
        <v>133</v>
      </c>
      <c r="H12" s="297">
        <f t="shared" si="0"/>
        <v>0.2974683544303797</v>
      </c>
      <c r="I12" s="91">
        <f t="shared" si="1"/>
        <v>-0.18048780487804877</v>
      </c>
      <c r="J12" s="90">
        <f t="shared" si="1"/>
        <v>0.17261904761904762</v>
      </c>
      <c r="K12" s="357">
        <f t="shared" si="1"/>
        <v>-0.3248730964467005</v>
      </c>
      <c r="L12" s="294">
        <f t="shared" si="2"/>
        <v>0.08871420550252666</v>
      </c>
      <c r="M12" s="33">
        <f t="shared" si="3"/>
        <v>0.09050772626931568</v>
      </c>
      <c r="N12" s="32">
        <f t="shared" si="4"/>
        <v>0.07625964593735815</v>
      </c>
      <c r="O12" s="32">
        <f t="shared" si="4"/>
        <v>0.08909995477159656</v>
      </c>
      <c r="P12" s="153">
        <f t="shared" si="4"/>
        <v>0.07196969696969698</v>
      </c>
    </row>
    <row r="13" spans="1:16" ht="15" customHeight="1">
      <c r="A13" s="432"/>
      <c r="B13" s="35" t="s">
        <v>287</v>
      </c>
      <c r="C13" s="36">
        <v>86</v>
      </c>
      <c r="D13" s="122">
        <v>114</v>
      </c>
      <c r="E13" s="122">
        <v>128</v>
      </c>
      <c r="F13" s="122">
        <v>136</v>
      </c>
      <c r="G13" s="37">
        <v>118</v>
      </c>
      <c r="H13" s="296">
        <f t="shared" si="0"/>
        <v>0.32558139534883723</v>
      </c>
      <c r="I13" s="89">
        <f t="shared" si="1"/>
        <v>0.12280701754385964</v>
      </c>
      <c r="J13" s="88">
        <f t="shared" si="1"/>
        <v>0.0625</v>
      </c>
      <c r="K13" s="356">
        <f t="shared" si="1"/>
        <v>-0.1323529411764706</v>
      </c>
      <c r="L13" s="293">
        <f t="shared" si="2"/>
        <v>0.04828747894441325</v>
      </c>
      <c r="M13" s="25">
        <f t="shared" si="3"/>
        <v>0.05033112582781457</v>
      </c>
      <c r="N13" s="24">
        <f t="shared" si="4"/>
        <v>0.058102587380844305</v>
      </c>
      <c r="O13" s="24">
        <f t="shared" si="4"/>
        <v>0.06151062867480778</v>
      </c>
      <c r="P13" s="152">
        <f t="shared" si="4"/>
        <v>0.06385281385281386</v>
      </c>
    </row>
    <row r="14" spans="1:16" ht="15" customHeight="1">
      <c r="A14" s="432"/>
      <c r="B14" s="41" t="s">
        <v>288</v>
      </c>
      <c r="C14" s="42">
        <v>38</v>
      </c>
      <c r="D14" s="124">
        <v>42</v>
      </c>
      <c r="E14" s="124">
        <v>41</v>
      </c>
      <c r="F14" s="124">
        <v>52</v>
      </c>
      <c r="G14" s="40">
        <v>40</v>
      </c>
      <c r="H14" s="358">
        <f t="shared" si="0"/>
        <v>0.10526315789473684</v>
      </c>
      <c r="I14" s="93">
        <f t="shared" si="1"/>
        <v>-0.023809523809523808</v>
      </c>
      <c r="J14" s="92">
        <f t="shared" si="1"/>
        <v>0.2682926829268293</v>
      </c>
      <c r="K14" s="359">
        <f t="shared" si="1"/>
        <v>-0.23076923076923078</v>
      </c>
      <c r="L14" s="308">
        <f t="shared" si="2"/>
        <v>0.02133632790567097</v>
      </c>
      <c r="M14" s="46">
        <f t="shared" si="3"/>
        <v>0.018543046357615896</v>
      </c>
      <c r="N14" s="45">
        <f t="shared" si="4"/>
        <v>0.01861098502042669</v>
      </c>
      <c r="O14" s="45">
        <f t="shared" si="4"/>
        <v>0.023518769787426504</v>
      </c>
      <c r="P14" s="154">
        <f t="shared" si="4"/>
        <v>0.021645021645021644</v>
      </c>
    </row>
    <row r="15" spans="1:16" ht="15" customHeight="1">
      <c r="A15" s="432"/>
      <c r="B15" s="35" t="s">
        <v>289</v>
      </c>
      <c r="C15" s="36">
        <v>42</v>
      </c>
      <c r="D15" s="122">
        <v>72</v>
      </c>
      <c r="E15" s="122">
        <v>60</v>
      </c>
      <c r="F15" s="122">
        <v>54</v>
      </c>
      <c r="G15" s="37">
        <v>45</v>
      </c>
      <c r="H15" s="296">
        <f t="shared" si="0"/>
        <v>0.7142857142857143</v>
      </c>
      <c r="I15" s="89">
        <f t="shared" si="1"/>
        <v>-0.16666666666666666</v>
      </c>
      <c r="J15" s="88">
        <f t="shared" si="1"/>
        <v>-0.1</v>
      </c>
      <c r="K15" s="356">
        <f t="shared" si="1"/>
        <v>-0.16666666666666666</v>
      </c>
      <c r="L15" s="293">
        <f t="shared" si="2"/>
        <v>0.023582257158899493</v>
      </c>
      <c r="M15" s="25">
        <f t="shared" si="3"/>
        <v>0.031788079470198675</v>
      </c>
      <c r="N15" s="24">
        <f t="shared" si="4"/>
        <v>0.02723558783477077</v>
      </c>
      <c r="O15" s="24">
        <f t="shared" si="4"/>
        <v>0.024423337856173677</v>
      </c>
      <c r="P15" s="152">
        <f t="shared" si="4"/>
        <v>0.024350649350649352</v>
      </c>
    </row>
    <row r="16" spans="1:16" ht="15" customHeight="1">
      <c r="A16" s="432"/>
      <c r="B16" s="48" t="s">
        <v>290</v>
      </c>
      <c r="C16" s="49">
        <v>14</v>
      </c>
      <c r="D16" s="125">
        <v>17</v>
      </c>
      <c r="E16" s="125">
        <v>29</v>
      </c>
      <c r="F16" s="125">
        <v>17</v>
      </c>
      <c r="G16" s="40">
        <v>21</v>
      </c>
      <c r="H16" s="360">
        <f t="shared" si="0"/>
        <v>0.21428571428571427</v>
      </c>
      <c r="I16" s="95">
        <f t="shared" si="1"/>
        <v>0.7058823529411765</v>
      </c>
      <c r="J16" s="94">
        <f t="shared" si="1"/>
        <v>-0.41379310344827586</v>
      </c>
      <c r="K16" s="348">
        <f t="shared" si="1"/>
        <v>0.23529411764705882</v>
      </c>
      <c r="L16" s="309">
        <f t="shared" si="2"/>
        <v>0.007860752386299831</v>
      </c>
      <c r="M16" s="54">
        <f t="shared" si="3"/>
        <v>0.0075055187637969095</v>
      </c>
      <c r="N16" s="53">
        <f t="shared" si="4"/>
        <v>0.013163867453472538</v>
      </c>
      <c r="O16" s="53">
        <f t="shared" si="4"/>
        <v>0.007688828584350972</v>
      </c>
      <c r="P16" s="155">
        <f t="shared" si="4"/>
        <v>0.011363636363636364</v>
      </c>
    </row>
    <row r="17" spans="1:16" ht="15" customHeight="1">
      <c r="A17" s="432"/>
      <c r="B17" s="35" t="s">
        <v>291</v>
      </c>
      <c r="C17" s="36">
        <v>26</v>
      </c>
      <c r="D17" s="122">
        <v>44</v>
      </c>
      <c r="E17" s="122">
        <v>35</v>
      </c>
      <c r="F17" s="122">
        <v>37</v>
      </c>
      <c r="G17" s="37">
        <v>48</v>
      </c>
      <c r="H17" s="296">
        <f t="shared" si="0"/>
        <v>0.6923076923076923</v>
      </c>
      <c r="I17" s="89">
        <f t="shared" si="1"/>
        <v>-0.20454545454545456</v>
      </c>
      <c r="J17" s="88">
        <f t="shared" si="1"/>
        <v>0.05714285714285714</v>
      </c>
      <c r="K17" s="356">
        <f t="shared" si="1"/>
        <v>0.2972972972972973</v>
      </c>
      <c r="L17" s="293">
        <f t="shared" si="2"/>
        <v>0.014598540145985401</v>
      </c>
      <c r="M17" s="25">
        <f t="shared" si="3"/>
        <v>0.019426048565121413</v>
      </c>
      <c r="N17" s="24">
        <f t="shared" si="4"/>
        <v>0.015887426236949616</v>
      </c>
      <c r="O17" s="24">
        <f t="shared" si="4"/>
        <v>0.016734509271822705</v>
      </c>
      <c r="P17" s="152">
        <f t="shared" si="4"/>
        <v>0.025974025974025976</v>
      </c>
    </row>
    <row r="18" spans="1:16" ht="15" customHeight="1">
      <c r="A18" s="432"/>
      <c r="B18" s="48" t="s">
        <v>292</v>
      </c>
      <c r="C18" s="49">
        <v>13</v>
      </c>
      <c r="D18" s="125">
        <v>20</v>
      </c>
      <c r="E18" s="125">
        <v>22</v>
      </c>
      <c r="F18" s="125">
        <v>25</v>
      </c>
      <c r="G18" s="40">
        <v>10</v>
      </c>
      <c r="H18" s="360">
        <f t="shared" si="0"/>
        <v>0.5384615384615384</v>
      </c>
      <c r="I18" s="95">
        <f t="shared" si="1"/>
        <v>0.1</v>
      </c>
      <c r="J18" s="94">
        <f t="shared" si="1"/>
        <v>0.13636363636363635</v>
      </c>
      <c r="K18" s="348">
        <f t="shared" si="1"/>
        <v>-0.6</v>
      </c>
      <c r="L18" s="309">
        <f t="shared" si="2"/>
        <v>0.0072992700729927005</v>
      </c>
      <c r="M18" s="54">
        <f t="shared" si="3"/>
        <v>0.008830022075055188</v>
      </c>
      <c r="N18" s="53">
        <f t="shared" si="4"/>
        <v>0.009986382206082615</v>
      </c>
      <c r="O18" s="53">
        <f t="shared" si="4"/>
        <v>0.011307100859339666</v>
      </c>
      <c r="P18" s="155">
        <f t="shared" si="4"/>
        <v>0.005411255411255411</v>
      </c>
    </row>
    <row r="19" spans="1:16" ht="15" customHeight="1">
      <c r="A19" s="432"/>
      <c r="B19" s="35" t="s">
        <v>293</v>
      </c>
      <c r="C19" s="36">
        <v>33</v>
      </c>
      <c r="D19" s="122">
        <v>48</v>
      </c>
      <c r="E19" s="122">
        <v>54</v>
      </c>
      <c r="F19" s="122">
        <v>40</v>
      </c>
      <c r="G19" s="37">
        <v>29</v>
      </c>
      <c r="H19" s="296">
        <f t="shared" si="0"/>
        <v>0.45454545454545453</v>
      </c>
      <c r="I19" s="89">
        <f t="shared" si="1"/>
        <v>0.125</v>
      </c>
      <c r="J19" s="88">
        <f t="shared" si="1"/>
        <v>-0.25925925925925924</v>
      </c>
      <c r="K19" s="356">
        <f t="shared" si="1"/>
        <v>-0.275</v>
      </c>
      <c r="L19" s="293">
        <f t="shared" si="2"/>
        <v>0.018528916339135316</v>
      </c>
      <c r="M19" s="25">
        <f t="shared" si="3"/>
        <v>0.02119205298013245</v>
      </c>
      <c r="N19" s="24">
        <f t="shared" si="4"/>
        <v>0.02451202905129369</v>
      </c>
      <c r="O19" s="24">
        <f t="shared" si="4"/>
        <v>0.018091361374943465</v>
      </c>
      <c r="P19" s="152">
        <f t="shared" si="4"/>
        <v>0.015692640692640692</v>
      </c>
    </row>
    <row r="20" spans="1:16" ht="15" customHeight="1">
      <c r="A20" s="432"/>
      <c r="B20" s="48" t="s">
        <v>294</v>
      </c>
      <c r="C20" s="49">
        <v>1</v>
      </c>
      <c r="D20" s="125">
        <v>0</v>
      </c>
      <c r="E20" s="125">
        <v>0</v>
      </c>
      <c r="F20" s="125">
        <v>4</v>
      </c>
      <c r="G20" s="40">
        <v>4</v>
      </c>
      <c r="H20" s="360">
        <f t="shared" si="0"/>
        <v>-1</v>
      </c>
      <c r="I20" s="95" t="str">
        <f t="shared" si="1"/>
        <v>NC</v>
      </c>
      <c r="J20" s="94" t="str">
        <f t="shared" si="1"/>
        <v>NC</v>
      </c>
      <c r="K20" s="348">
        <f t="shared" si="1"/>
        <v>0</v>
      </c>
      <c r="L20" s="309">
        <f t="shared" si="2"/>
        <v>0.0005614823133071309</v>
      </c>
      <c r="M20" s="54">
        <f t="shared" si="3"/>
        <v>0</v>
      </c>
      <c r="N20" s="53">
        <f t="shared" si="4"/>
        <v>0</v>
      </c>
      <c r="O20" s="53">
        <f t="shared" si="4"/>
        <v>0.0018091361374943465</v>
      </c>
      <c r="P20" s="155">
        <f t="shared" si="4"/>
        <v>0.0021645021645021645</v>
      </c>
    </row>
    <row r="21" spans="1:16" ht="15" customHeight="1">
      <c r="A21" s="432"/>
      <c r="B21" s="35" t="s">
        <v>295</v>
      </c>
      <c r="C21" s="36">
        <v>81</v>
      </c>
      <c r="D21" s="122">
        <v>120</v>
      </c>
      <c r="E21" s="122">
        <v>108</v>
      </c>
      <c r="F21" s="122">
        <v>117</v>
      </c>
      <c r="G21" s="37">
        <v>100</v>
      </c>
      <c r="H21" s="296">
        <f t="shared" si="0"/>
        <v>0.48148148148148145</v>
      </c>
      <c r="I21" s="89">
        <f t="shared" si="1"/>
        <v>-0.1</v>
      </c>
      <c r="J21" s="88">
        <f t="shared" si="1"/>
        <v>0.08333333333333333</v>
      </c>
      <c r="K21" s="356">
        <f t="shared" si="1"/>
        <v>-0.1452991452991453</v>
      </c>
      <c r="L21" s="293">
        <f t="shared" si="2"/>
        <v>0.045480067377877596</v>
      </c>
      <c r="M21" s="25">
        <f t="shared" si="3"/>
        <v>0.052980132450331126</v>
      </c>
      <c r="N21" s="24">
        <f t="shared" si="4"/>
        <v>0.04902405810258738</v>
      </c>
      <c r="O21" s="24">
        <f t="shared" si="4"/>
        <v>0.052917232021709636</v>
      </c>
      <c r="P21" s="152">
        <f t="shared" si="4"/>
        <v>0.05411255411255411</v>
      </c>
    </row>
    <row r="22" spans="1:16" ht="15" customHeight="1">
      <c r="A22" s="432"/>
      <c r="B22" s="48" t="s">
        <v>296</v>
      </c>
      <c r="C22" s="49">
        <v>4</v>
      </c>
      <c r="D22" s="125">
        <v>7</v>
      </c>
      <c r="E22" s="125">
        <v>6</v>
      </c>
      <c r="F22" s="125">
        <v>3</v>
      </c>
      <c r="G22" s="40">
        <v>5</v>
      </c>
      <c r="H22" s="360">
        <f t="shared" si="0"/>
        <v>0.75</v>
      </c>
      <c r="I22" s="95">
        <f t="shared" si="1"/>
        <v>-0.14285714285714285</v>
      </c>
      <c r="J22" s="94">
        <f t="shared" si="1"/>
        <v>-0.5</v>
      </c>
      <c r="K22" s="348">
        <f t="shared" si="1"/>
        <v>0.6666666666666666</v>
      </c>
      <c r="L22" s="309">
        <f t="shared" si="2"/>
        <v>0.0022459292532285235</v>
      </c>
      <c r="M22" s="54">
        <f t="shared" si="3"/>
        <v>0.0030905077262693157</v>
      </c>
      <c r="N22" s="53">
        <f t="shared" si="4"/>
        <v>0.0027235587834770767</v>
      </c>
      <c r="O22" s="53">
        <f t="shared" si="4"/>
        <v>0.0013568521031207597</v>
      </c>
      <c r="P22" s="155">
        <f t="shared" si="4"/>
        <v>0.0027056277056277055</v>
      </c>
    </row>
    <row r="23" spans="1:16" ht="15" customHeight="1">
      <c r="A23" s="432"/>
      <c r="B23" s="35" t="s">
        <v>297</v>
      </c>
      <c r="C23" s="36">
        <v>4</v>
      </c>
      <c r="D23" s="122">
        <v>8</v>
      </c>
      <c r="E23" s="122">
        <v>14</v>
      </c>
      <c r="F23" s="122">
        <v>10</v>
      </c>
      <c r="G23" s="37">
        <v>9</v>
      </c>
      <c r="H23" s="296">
        <f t="shared" si="0"/>
        <v>1</v>
      </c>
      <c r="I23" s="89">
        <f t="shared" si="1"/>
        <v>0.75</v>
      </c>
      <c r="J23" s="88">
        <f t="shared" si="1"/>
        <v>-0.2857142857142857</v>
      </c>
      <c r="K23" s="356">
        <f t="shared" si="1"/>
        <v>-0.1</v>
      </c>
      <c r="L23" s="293">
        <f t="shared" si="2"/>
        <v>0.0022459292532285235</v>
      </c>
      <c r="M23" s="25">
        <f t="shared" si="3"/>
        <v>0.003532008830022075</v>
      </c>
      <c r="N23" s="24">
        <f t="shared" si="4"/>
        <v>0.006354970494779845</v>
      </c>
      <c r="O23" s="24">
        <f t="shared" si="4"/>
        <v>0.004522840343735866</v>
      </c>
      <c r="P23" s="152">
        <f t="shared" si="4"/>
        <v>0.00487012987012987</v>
      </c>
    </row>
    <row r="24" spans="1:16" ht="15" customHeight="1">
      <c r="A24" s="432"/>
      <c r="B24" s="48" t="s">
        <v>298</v>
      </c>
      <c r="C24" s="49">
        <v>17</v>
      </c>
      <c r="D24" s="125">
        <v>15</v>
      </c>
      <c r="E24" s="125">
        <v>22</v>
      </c>
      <c r="F24" s="125">
        <v>14</v>
      </c>
      <c r="G24" s="40">
        <v>15</v>
      </c>
      <c r="H24" s="360">
        <f t="shared" si="0"/>
        <v>-0.11764705882352941</v>
      </c>
      <c r="I24" s="95">
        <f t="shared" si="1"/>
        <v>0.4666666666666667</v>
      </c>
      <c r="J24" s="94">
        <f t="shared" si="1"/>
        <v>-0.36363636363636365</v>
      </c>
      <c r="K24" s="348">
        <f t="shared" si="1"/>
        <v>0.07142857142857142</v>
      </c>
      <c r="L24" s="309">
        <f t="shared" si="2"/>
        <v>0.009545199326221224</v>
      </c>
      <c r="M24" s="54">
        <f t="shared" si="3"/>
        <v>0.006622516556291391</v>
      </c>
      <c r="N24" s="53">
        <f t="shared" si="4"/>
        <v>0.009986382206082615</v>
      </c>
      <c r="O24" s="53">
        <f t="shared" si="4"/>
        <v>0.006331976481230212</v>
      </c>
      <c r="P24" s="155">
        <f t="shared" si="4"/>
        <v>0.008116883116883116</v>
      </c>
    </row>
    <row r="25" spans="1:16" ht="15" customHeight="1">
      <c r="A25" s="432"/>
      <c r="B25" s="35" t="s">
        <v>299</v>
      </c>
      <c r="C25" s="36">
        <v>25</v>
      </c>
      <c r="D25" s="122">
        <v>20</v>
      </c>
      <c r="E25" s="122">
        <v>21</v>
      </c>
      <c r="F25" s="122">
        <v>24</v>
      </c>
      <c r="G25" s="37">
        <v>10</v>
      </c>
      <c r="H25" s="296">
        <f t="shared" si="0"/>
        <v>-0.2</v>
      </c>
      <c r="I25" s="89">
        <f t="shared" si="1"/>
        <v>0.05</v>
      </c>
      <c r="J25" s="88">
        <f t="shared" si="1"/>
        <v>0.14285714285714285</v>
      </c>
      <c r="K25" s="356">
        <f t="shared" si="1"/>
        <v>-0.5833333333333334</v>
      </c>
      <c r="L25" s="293">
        <f t="shared" si="2"/>
        <v>0.01403705783267827</v>
      </c>
      <c r="M25" s="25">
        <f t="shared" si="3"/>
        <v>0.008830022075055188</v>
      </c>
      <c r="N25" s="24">
        <f t="shared" si="4"/>
        <v>0.009532455742169769</v>
      </c>
      <c r="O25" s="24">
        <f t="shared" si="4"/>
        <v>0.010854816824966078</v>
      </c>
      <c r="P25" s="152">
        <f t="shared" si="4"/>
        <v>0.005411255411255411</v>
      </c>
    </row>
    <row r="26" spans="1:16" ht="12.75" customHeight="1">
      <c r="A26" s="432"/>
      <c r="B26" s="48" t="s">
        <v>300</v>
      </c>
      <c r="C26" s="49">
        <v>25</v>
      </c>
      <c r="D26" s="125">
        <v>24</v>
      </c>
      <c r="E26" s="125">
        <v>33</v>
      </c>
      <c r="F26" s="125">
        <v>23</v>
      </c>
      <c r="G26" s="40">
        <v>13</v>
      </c>
      <c r="H26" s="360">
        <f t="shared" si="0"/>
        <v>-0.04</v>
      </c>
      <c r="I26" s="95">
        <f t="shared" si="1"/>
        <v>0.375</v>
      </c>
      <c r="J26" s="94">
        <f t="shared" si="1"/>
        <v>-0.30303030303030304</v>
      </c>
      <c r="K26" s="348">
        <f t="shared" si="1"/>
        <v>-0.43478260869565216</v>
      </c>
      <c r="L26" s="309">
        <f t="shared" si="2"/>
        <v>0.01403705783267827</v>
      </c>
      <c r="M26" s="54">
        <f t="shared" si="3"/>
        <v>0.010596026490066225</v>
      </c>
      <c r="N26" s="53">
        <f t="shared" si="4"/>
        <v>0.014979573309123922</v>
      </c>
      <c r="O26" s="53">
        <f t="shared" si="4"/>
        <v>0.010402532790592492</v>
      </c>
      <c r="P26" s="155">
        <f t="shared" si="4"/>
        <v>0.007034632034632035</v>
      </c>
    </row>
    <row r="27" spans="1:16" ht="12.75" customHeight="1">
      <c r="A27" s="432"/>
      <c r="B27" s="35" t="s">
        <v>301</v>
      </c>
      <c r="C27" s="36">
        <v>18</v>
      </c>
      <c r="D27" s="122">
        <v>17</v>
      </c>
      <c r="E27" s="122">
        <v>14</v>
      </c>
      <c r="F27" s="122">
        <v>22</v>
      </c>
      <c r="G27" s="37">
        <v>7</v>
      </c>
      <c r="H27" s="296">
        <f t="shared" si="0"/>
        <v>-0.05555555555555555</v>
      </c>
      <c r="I27" s="89">
        <f t="shared" si="1"/>
        <v>-0.17647058823529413</v>
      </c>
      <c r="J27" s="88">
        <f t="shared" si="1"/>
        <v>0.5714285714285714</v>
      </c>
      <c r="K27" s="356">
        <f t="shared" si="1"/>
        <v>-0.6818181818181818</v>
      </c>
      <c r="L27" s="293">
        <f t="shared" si="2"/>
        <v>0.010106681639528355</v>
      </c>
      <c r="M27" s="25">
        <f t="shared" si="3"/>
        <v>0.0075055187637969095</v>
      </c>
      <c r="N27" s="24">
        <f t="shared" si="4"/>
        <v>0.006354970494779845</v>
      </c>
      <c r="O27" s="24">
        <f t="shared" si="4"/>
        <v>0.009950248756218905</v>
      </c>
      <c r="P27" s="152">
        <f t="shared" si="4"/>
        <v>0.003787878787878788</v>
      </c>
    </row>
    <row r="28" spans="1:16" ht="12.75" customHeight="1">
      <c r="A28" s="432"/>
      <c r="B28" s="48" t="s">
        <v>302</v>
      </c>
      <c r="C28" s="49">
        <v>7</v>
      </c>
      <c r="D28" s="125">
        <v>6</v>
      </c>
      <c r="E28" s="125">
        <v>9</v>
      </c>
      <c r="F28" s="125">
        <v>14</v>
      </c>
      <c r="G28" s="40">
        <v>7</v>
      </c>
      <c r="H28" s="360">
        <f t="shared" si="0"/>
        <v>-0.14285714285714285</v>
      </c>
      <c r="I28" s="95">
        <f t="shared" si="1"/>
        <v>0.5</v>
      </c>
      <c r="J28" s="94">
        <f t="shared" si="1"/>
        <v>0.5555555555555556</v>
      </c>
      <c r="K28" s="348">
        <f t="shared" si="1"/>
        <v>-0.5</v>
      </c>
      <c r="L28" s="309">
        <f t="shared" si="2"/>
        <v>0.0039303761931499155</v>
      </c>
      <c r="M28" s="54">
        <f t="shared" si="3"/>
        <v>0.0026490066225165563</v>
      </c>
      <c r="N28" s="53">
        <f t="shared" si="4"/>
        <v>0.0040853381752156154</v>
      </c>
      <c r="O28" s="53">
        <f t="shared" si="4"/>
        <v>0.006331976481230212</v>
      </c>
      <c r="P28" s="155">
        <f t="shared" si="4"/>
        <v>0.003787878787878788</v>
      </c>
    </row>
    <row r="29" spans="1:16" ht="12.75" customHeight="1">
      <c r="A29" s="432"/>
      <c r="B29" s="35" t="s">
        <v>303</v>
      </c>
      <c r="C29" s="36">
        <v>71</v>
      </c>
      <c r="D29" s="122">
        <v>93</v>
      </c>
      <c r="E29" s="122">
        <v>104</v>
      </c>
      <c r="F29" s="122">
        <v>78</v>
      </c>
      <c r="G29" s="37">
        <v>71</v>
      </c>
      <c r="H29" s="296">
        <f t="shared" si="0"/>
        <v>0.30985915492957744</v>
      </c>
      <c r="I29" s="89">
        <f t="shared" si="1"/>
        <v>0.11827956989247312</v>
      </c>
      <c r="J29" s="88">
        <f t="shared" si="1"/>
        <v>-0.25</v>
      </c>
      <c r="K29" s="356">
        <f t="shared" si="1"/>
        <v>-0.08974358974358974</v>
      </c>
      <c r="L29" s="293">
        <f t="shared" si="2"/>
        <v>0.03986524424480629</v>
      </c>
      <c r="M29" s="25">
        <f t="shared" si="3"/>
        <v>0.04105960264900662</v>
      </c>
      <c r="N29" s="24">
        <f t="shared" si="4"/>
        <v>0.047208352246935995</v>
      </c>
      <c r="O29" s="24">
        <f t="shared" si="4"/>
        <v>0.035278154681139755</v>
      </c>
      <c r="P29" s="152">
        <f t="shared" si="4"/>
        <v>0.038419913419913417</v>
      </c>
    </row>
    <row r="30" spans="1:16" ht="12.75" customHeight="1">
      <c r="A30" s="432"/>
      <c r="B30" s="48" t="s">
        <v>304</v>
      </c>
      <c r="C30" s="49">
        <v>50</v>
      </c>
      <c r="D30" s="125">
        <v>48</v>
      </c>
      <c r="E30" s="125">
        <v>56</v>
      </c>
      <c r="F30" s="125">
        <v>71</v>
      </c>
      <c r="G30" s="40">
        <v>50</v>
      </c>
      <c r="H30" s="360">
        <f t="shared" si="0"/>
        <v>-0.04</v>
      </c>
      <c r="I30" s="95">
        <f t="shared" si="1"/>
        <v>0.16666666666666666</v>
      </c>
      <c r="J30" s="94">
        <f t="shared" si="1"/>
        <v>0.26785714285714285</v>
      </c>
      <c r="K30" s="348">
        <f t="shared" si="1"/>
        <v>-0.29577464788732394</v>
      </c>
      <c r="L30" s="309">
        <f t="shared" si="2"/>
        <v>0.02807411566535654</v>
      </c>
      <c r="M30" s="54">
        <f t="shared" si="3"/>
        <v>0.02119205298013245</v>
      </c>
      <c r="N30" s="53"/>
      <c r="O30" s="53"/>
      <c r="P30" s="155"/>
    </row>
    <row r="31" spans="1:16" ht="12.75" customHeight="1">
      <c r="A31" s="432"/>
      <c r="B31" s="35" t="s">
        <v>305</v>
      </c>
      <c r="C31" s="36">
        <v>9</v>
      </c>
      <c r="D31" s="122">
        <v>15</v>
      </c>
      <c r="E31" s="122">
        <v>14</v>
      </c>
      <c r="F31" s="122">
        <v>20</v>
      </c>
      <c r="G31" s="37">
        <v>18</v>
      </c>
      <c r="H31" s="296">
        <f t="shared" si="0"/>
        <v>0.6666666666666666</v>
      </c>
      <c r="I31" s="89">
        <f t="shared" si="1"/>
        <v>-0.06666666666666667</v>
      </c>
      <c r="J31" s="88">
        <f t="shared" si="1"/>
        <v>0.42857142857142855</v>
      </c>
      <c r="K31" s="356">
        <f t="shared" si="1"/>
        <v>-0.1</v>
      </c>
      <c r="L31" s="293">
        <f t="shared" si="2"/>
        <v>0.0050533408197641775</v>
      </c>
      <c r="M31" s="25">
        <f t="shared" si="3"/>
        <v>0.006622516556291391</v>
      </c>
      <c r="N31" s="24">
        <f t="shared" si="4"/>
        <v>0.006354970494779845</v>
      </c>
      <c r="O31" s="24">
        <f t="shared" si="4"/>
        <v>0.009045680687471733</v>
      </c>
      <c r="P31" s="152">
        <f t="shared" si="4"/>
        <v>0.00974025974025974</v>
      </c>
    </row>
    <row r="32" spans="1:16" ht="12.75" customHeight="1">
      <c r="A32" s="432"/>
      <c r="B32" s="78" t="s">
        <v>306</v>
      </c>
      <c r="C32" s="79">
        <v>14</v>
      </c>
      <c r="D32" s="137">
        <v>15</v>
      </c>
      <c r="E32" s="137">
        <v>18</v>
      </c>
      <c r="F32" s="137">
        <v>12</v>
      </c>
      <c r="G32" s="267">
        <v>10</v>
      </c>
      <c r="H32" s="361">
        <f t="shared" si="0"/>
        <v>0.07142857142857142</v>
      </c>
      <c r="I32" s="97">
        <f t="shared" si="1"/>
        <v>0.2</v>
      </c>
      <c r="J32" s="96">
        <f t="shared" si="1"/>
        <v>-0.3333333333333333</v>
      </c>
      <c r="K32" s="362">
        <f t="shared" si="1"/>
        <v>-0.16666666666666666</v>
      </c>
      <c r="L32" s="354">
        <f t="shared" si="2"/>
        <v>0.007860752386299831</v>
      </c>
      <c r="M32" s="82">
        <f t="shared" si="3"/>
        <v>0.006622516556291391</v>
      </c>
      <c r="N32" s="81">
        <f t="shared" si="4"/>
        <v>0.008170676350431231</v>
      </c>
      <c r="O32" s="53">
        <f t="shared" si="4"/>
        <v>0.005427408412483039</v>
      </c>
      <c r="P32" s="155">
        <f t="shared" si="4"/>
        <v>0.005411255411255411</v>
      </c>
    </row>
    <row r="33" spans="1:16" ht="12.75" customHeight="1">
      <c r="A33" s="432"/>
      <c r="B33" s="35" t="s">
        <v>307</v>
      </c>
      <c r="C33" s="36">
        <v>18</v>
      </c>
      <c r="D33" s="122">
        <v>36</v>
      </c>
      <c r="E33" s="122">
        <v>28</v>
      </c>
      <c r="F33" s="122">
        <v>26</v>
      </c>
      <c r="G33" s="37">
        <v>16</v>
      </c>
      <c r="H33" s="296">
        <f t="shared" si="0"/>
        <v>1</v>
      </c>
      <c r="I33" s="89">
        <f t="shared" si="1"/>
        <v>-0.2222222222222222</v>
      </c>
      <c r="J33" s="88">
        <f t="shared" si="1"/>
        <v>-0.07142857142857142</v>
      </c>
      <c r="K33" s="356">
        <f t="shared" si="1"/>
        <v>-0.38461538461538464</v>
      </c>
      <c r="L33" s="293">
        <f t="shared" si="2"/>
        <v>0.010106681639528355</v>
      </c>
      <c r="M33" s="25">
        <f t="shared" si="3"/>
        <v>0.015894039735099338</v>
      </c>
      <c r="N33" s="24">
        <f t="shared" si="4"/>
        <v>0.01270994098955969</v>
      </c>
      <c r="O33" s="24">
        <f t="shared" si="4"/>
        <v>0.011759384893713252</v>
      </c>
      <c r="P33" s="152">
        <f t="shared" si="4"/>
        <v>0.008658008658008658</v>
      </c>
    </row>
    <row r="34" spans="1:16" ht="12.75" customHeight="1">
      <c r="A34" s="432"/>
      <c r="B34" s="72" t="s">
        <v>308</v>
      </c>
      <c r="C34" s="73">
        <v>119</v>
      </c>
      <c r="D34" s="138">
        <v>137</v>
      </c>
      <c r="E34" s="138">
        <v>124</v>
      </c>
      <c r="F34" s="138">
        <v>106</v>
      </c>
      <c r="G34" s="29">
        <v>102</v>
      </c>
      <c r="H34" s="347">
        <f t="shared" si="0"/>
        <v>0.15126050420168066</v>
      </c>
      <c r="I34" s="99">
        <f t="shared" si="1"/>
        <v>-0.0948905109489051</v>
      </c>
      <c r="J34" s="98">
        <f t="shared" si="1"/>
        <v>-0.14516129032258066</v>
      </c>
      <c r="K34" s="363">
        <f t="shared" si="1"/>
        <v>-0.03773584905660377</v>
      </c>
      <c r="L34" s="342">
        <f t="shared" si="2"/>
        <v>0.06681639528354857</v>
      </c>
      <c r="M34" s="76">
        <f t="shared" si="3"/>
        <v>0.060485651214128036</v>
      </c>
      <c r="N34" s="75">
        <f t="shared" si="4"/>
        <v>0.05628688152519292</v>
      </c>
      <c r="O34" s="53">
        <f t="shared" si="4"/>
        <v>0.04794210764360018</v>
      </c>
      <c r="P34" s="155">
        <f t="shared" si="4"/>
        <v>0.05519480519480519</v>
      </c>
    </row>
    <row r="35" spans="1:16" ht="12.75" customHeight="1">
      <c r="A35" s="432"/>
      <c r="B35" s="35" t="s">
        <v>309</v>
      </c>
      <c r="C35" s="36">
        <v>97</v>
      </c>
      <c r="D35" s="122">
        <v>115</v>
      </c>
      <c r="E35" s="122">
        <v>127</v>
      </c>
      <c r="F35" s="122">
        <v>148</v>
      </c>
      <c r="G35" s="37">
        <v>109</v>
      </c>
      <c r="H35" s="296">
        <f t="shared" si="0"/>
        <v>0.18556701030927836</v>
      </c>
      <c r="I35" s="89">
        <f t="shared" si="1"/>
        <v>0.10434782608695652</v>
      </c>
      <c r="J35" s="88">
        <f t="shared" si="1"/>
        <v>0.16535433070866143</v>
      </c>
      <c r="K35" s="356">
        <f t="shared" si="1"/>
        <v>-0.2635135135135135</v>
      </c>
      <c r="L35" s="293">
        <f t="shared" si="2"/>
        <v>0.05446378439079169</v>
      </c>
      <c r="M35" s="25">
        <f t="shared" si="3"/>
        <v>0.05077262693156733</v>
      </c>
      <c r="N35" s="24">
        <f t="shared" si="4"/>
        <v>0.05764866091693146</v>
      </c>
      <c r="O35" s="24">
        <f t="shared" si="4"/>
        <v>0.06693803708729082</v>
      </c>
      <c r="P35" s="152">
        <f t="shared" si="4"/>
        <v>0.058982683982683984</v>
      </c>
    </row>
    <row r="36" spans="1:16" ht="12.75" customHeight="1">
      <c r="A36" s="432"/>
      <c r="B36" s="27" t="s">
        <v>310</v>
      </c>
      <c r="C36" s="28">
        <v>9</v>
      </c>
      <c r="D36" s="121">
        <v>21</v>
      </c>
      <c r="E36" s="121">
        <v>27</v>
      </c>
      <c r="F36" s="121">
        <v>32</v>
      </c>
      <c r="G36" s="29">
        <v>20</v>
      </c>
      <c r="H36" s="344">
        <f t="shared" si="0"/>
        <v>1.3333333333333333</v>
      </c>
      <c r="I36" s="103">
        <f t="shared" si="1"/>
        <v>0.2857142857142857</v>
      </c>
      <c r="J36" s="102">
        <f t="shared" si="1"/>
        <v>0.18518518518518517</v>
      </c>
      <c r="K36" s="364">
        <f t="shared" si="1"/>
        <v>-0.375</v>
      </c>
      <c r="L36" s="339">
        <f t="shared" si="2"/>
        <v>0.0050533408197641775</v>
      </c>
      <c r="M36" s="84">
        <f t="shared" si="3"/>
        <v>0.009271523178807948</v>
      </c>
      <c r="N36" s="83">
        <f t="shared" si="4"/>
        <v>0.012256014525646845</v>
      </c>
      <c r="O36" s="53">
        <f t="shared" si="4"/>
        <v>0.014473089099954772</v>
      </c>
      <c r="P36" s="155">
        <f t="shared" si="4"/>
        <v>0.010822510822510822</v>
      </c>
    </row>
    <row r="37" spans="1:16" ht="12.75" customHeight="1">
      <c r="A37" s="432"/>
      <c r="B37" s="66" t="s">
        <v>311</v>
      </c>
      <c r="C37" s="67">
        <v>4</v>
      </c>
      <c r="D37" s="139">
        <v>3</v>
      </c>
      <c r="E37" s="139">
        <v>6</v>
      </c>
      <c r="F37" s="139">
        <v>4</v>
      </c>
      <c r="G37" s="37">
        <v>4</v>
      </c>
      <c r="H37" s="346">
        <f t="shared" si="0"/>
        <v>-0.25</v>
      </c>
      <c r="I37" s="101">
        <f t="shared" si="1"/>
        <v>1</v>
      </c>
      <c r="J37" s="100">
        <f t="shared" si="1"/>
        <v>-0.3333333333333333</v>
      </c>
      <c r="K37" s="350">
        <f t="shared" si="1"/>
        <v>0</v>
      </c>
      <c r="L37" s="341">
        <f t="shared" si="2"/>
        <v>0.0022459292532285235</v>
      </c>
      <c r="M37" s="70">
        <f t="shared" si="3"/>
        <v>0.0013245033112582781</v>
      </c>
      <c r="N37" s="69">
        <f t="shared" si="4"/>
        <v>0.0027235587834770767</v>
      </c>
      <c r="O37" s="24">
        <f t="shared" si="4"/>
        <v>0.0018091361374943465</v>
      </c>
      <c r="P37" s="152">
        <f t="shared" si="4"/>
        <v>0.0021645021645021645</v>
      </c>
    </row>
    <row r="38" spans="1:16" ht="12.75" customHeight="1">
      <c r="A38" s="432"/>
      <c r="B38" s="27" t="s">
        <v>312</v>
      </c>
      <c r="C38" s="28">
        <v>4</v>
      </c>
      <c r="D38" s="121">
        <v>8</v>
      </c>
      <c r="E38" s="121">
        <v>22</v>
      </c>
      <c r="F38" s="121">
        <v>21</v>
      </c>
      <c r="G38" s="29">
        <v>20</v>
      </c>
      <c r="H38" s="344">
        <f t="shared" si="0"/>
        <v>1</v>
      </c>
      <c r="I38" s="103">
        <f t="shared" si="1"/>
        <v>1.75</v>
      </c>
      <c r="J38" s="102">
        <f t="shared" si="1"/>
        <v>-0.045454545454545456</v>
      </c>
      <c r="K38" s="364">
        <f t="shared" si="1"/>
        <v>-0.047619047619047616</v>
      </c>
      <c r="L38" s="339">
        <f t="shared" si="2"/>
        <v>0.0022459292532285235</v>
      </c>
      <c r="M38" s="84">
        <f t="shared" si="3"/>
        <v>0.003532008830022075</v>
      </c>
      <c r="N38" s="83">
        <f t="shared" si="4"/>
        <v>0.009986382206082615</v>
      </c>
      <c r="O38" s="53">
        <f t="shared" si="4"/>
        <v>0.009497964721845319</v>
      </c>
      <c r="P38" s="155">
        <f t="shared" si="4"/>
        <v>0.010822510822510822</v>
      </c>
    </row>
    <row r="39" spans="1:16" ht="12.75" customHeight="1">
      <c r="A39" s="432"/>
      <c r="B39" s="66" t="s">
        <v>313</v>
      </c>
      <c r="C39" s="67">
        <v>33</v>
      </c>
      <c r="D39" s="139">
        <v>49</v>
      </c>
      <c r="E39" s="139">
        <v>38</v>
      </c>
      <c r="F39" s="139">
        <v>39</v>
      </c>
      <c r="G39" s="37">
        <v>30</v>
      </c>
      <c r="H39" s="346">
        <f t="shared" si="0"/>
        <v>0.48484848484848486</v>
      </c>
      <c r="I39" s="101">
        <f t="shared" si="1"/>
        <v>-0.22448979591836735</v>
      </c>
      <c r="J39" s="100">
        <f t="shared" si="1"/>
        <v>0.02631578947368421</v>
      </c>
      <c r="K39" s="350">
        <f t="shared" si="1"/>
        <v>-0.23076923076923078</v>
      </c>
      <c r="L39" s="341">
        <f t="shared" si="2"/>
        <v>0.018528916339135316</v>
      </c>
      <c r="M39" s="70">
        <f t="shared" si="3"/>
        <v>0.02163355408388521</v>
      </c>
      <c r="N39" s="69">
        <f t="shared" si="4"/>
        <v>0.017249205628688154</v>
      </c>
      <c r="O39" s="24">
        <f t="shared" si="4"/>
        <v>0.017639077340569877</v>
      </c>
      <c r="P39" s="152">
        <f t="shared" si="4"/>
        <v>0.016233766233766232</v>
      </c>
    </row>
    <row r="40" spans="1:16" ht="12.75" customHeight="1">
      <c r="A40" s="432"/>
      <c r="B40" s="38" t="s">
        <v>314</v>
      </c>
      <c r="C40" s="39">
        <v>16</v>
      </c>
      <c r="D40" s="123">
        <v>19</v>
      </c>
      <c r="E40" s="123">
        <v>26</v>
      </c>
      <c r="F40" s="123">
        <v>29</v>
      </c>
      <c r="G40" s="40">
        <v>7</v>
      </c>
      <c r="H40" s="297">
        <f t="shared" si="0"/>
        <v>0.1875</v>
      </c>
      <c r="I40" s="93">
        <f t="shared" si="1"/>
        <v>0.3684210526315789</v>
      </c>
      <c r="J40" s="92">
        <f t="shared" si="1"/>
        <v>0.11538461538461539</v>
      </c>
      <c r="K40" s="359">
        <f t="shared" si="1"/>
        <v>-0.7586206896551724</v>
      </c>
      <c r="L40" s="308">
        <f t="shared" si="2"/>
        <v>0.008983717012914094</v>
      </c>
      <c r="M40" s="46">
        <f t="shared" si="3"/>
        <v>0.008388520971302429</v>
      </c>
      <c r="N40" s="45">
        <f t="shared" si="4"/>
        <v>0.011802088061733999</v>
      </c>
      <c r="O40" s="53">
        <f t="shared" si="4"/>
        <v>0.013116236996834011</v>
      </c>
      <c r="P40" s="155">
        <f t="shared" si="4"/>
        <v>0.003787878787878788</v>
      </c>
    </row>
    <row r="41" spans="1:16" ht="12.75" customHeight="1">
      <c r="A41" s="14"/>
      <c r="B41" s="112" t="s">
        <v>315</v>
      </c>
      <c r="C41" s="115">
        <v>44</v>
      </c>
      <c r="D41" s="149">
        <v>56</v>
      </c>
      <c r="E41" s="122">
        <v>64</v>
      </c>
      <c r="F41" s="266">
        <v>55</v>
      </c>
      <c r="G41" s="37">
        <v>51</v>
      </c>
      <c r="H41" s="365">
        <f t="shared" si="0"/>
        <v>0.2727272727272727</v>
      </c>
      <c r="I41" s="89">
        <f t="shared" si="1"/>
        <v>0.14285714285714285</v>
      </c>
      <c r="J41" s="116">
        <f t="shared" si="1"/>
        <v>-0.140625</v>
      </c>
      <c r="K41" s="366">
        <f t="shared" si="1"/>
        <v>-0.07272727272727272</v>
      </c>
      <c r="L41" s="340">
        <f t="shared" si="2"/>
        <v>0.024705221785513758</v>
      </c>
      <c r="M41" s="119">
        <f t="shared" si="3"/>
        <v>0.024724061810154525</v>
      </c>
      <c r="N41" s="118">
        <f t="shared" si="4"/>
        <v>0.029051293690422152</v>
      </c>
      <c r="O41" s="24">
        <f t="shared" si="4"/>
        <v>0.024875621890547265</v>
      </c>
      <c r="P41" s="152">
        <f t="shared" si="4"/>
        <v>0.027597402597402596</v>
      </c>
    </row>
    <row r="42" spans="2:16" ht="18.75" customHeight="1" thickBot="1">
      <c r="B42" s="41" t="s">
        <v>316</v>
      </c>
      <c r="C42" s="104">
        <v>50</v>
      </c>
      <c r="D42" s="148">
        <v>57</v>
      </c>
      <c r="E42" s="169">
        <v>57</v>
      </c>
      <c r="F42" s="236">
        <v>37</v>
      </c>
      <c r="G42" s="268">
        <v>43</v>
      </c>
      <c r="H42" s="367">
        <f t="shared" si="0"/>
        <v>0.14</v>
      </c>
      <c r="I42" s="106">
        <f t="shared" si="1"/>
        <v>0</v>
      </c>
      <c r="J42" s="105">
        <f t="shared" si="1"/>
        <v>-0.3508771929824561</v>
      </c>
      <c r="K42" s="343">
        <f t="shared" si="1"/>
        <v>0.16216216216216217</v>
      </c>
      <c r="L42" s="294">
        <f t="shared" si="2"/>
        <v>0.02807411566535654</v>
      </c>
      <c r="M42" s="33">
        <f t="shared" si="3"/>
        <v>0.025165562913907286</v>
      </c>
      <c r="N42" s="32">
        <f t="shared" si="4"/>
        <v>0.025873808443032227</v>
      </c>
      <c r="O42" s="53">
        <f t="shared" si="4"/>
        <v>0.016734509271822705</v>
      </c>
      <c r="P42" s="155">
        <f t="shared" si="4"/>
        <v>0.023268398268398268</v>
      </c>
    </row>
    <row r="43" spans="2:16" ht="13.5" thickBot="1">
      <c r="B43" s="56" t="s">
        <v>0</v>
      </c>
      <c r="C43" s="57">
        <f>SUM(C6:C42)</f>
        <v>1781</v>
      </c>
      <c r="D43" s="126">
        <f>SUM(D6:D42)</f>
        <v>2265</v>
      </c>
      <c r="E43" s="126">
        <f>SUM(E6:E42)</f>
        <v>2203</v>
      </c>
      <c r="F43" s="58">
        <f>SUM(F6:F42)</f>
        <v>2211</v>
      </c>
      <c r="G43" s="265">
        <f>SUM(G6:G42)</f>
        <v>1848</v>
      </c>
      <c r="H43" s="298">
        <f>IF(ISERROR((+D43-C43)/C43),"NC",(+D43-C43)/C43)</f>
        <v>0.2717574396406513</v>
      </c>
      <c r="I43" s="61">
        <f>IF(ISERROR((+E43-D43)/D43),"NC",(+E43-D43)/D43)</f>
        <v>-0.027373068432671083</v>
      </c>
      <c r="J43" s="60">
        <f>IF(ISERROR((+F43-E43)/E43),"NC",(+F43-E43)/E43)</f>
        <v>0.003631411711302769</v>
      </c>
      <c r="K43" s="320">
        <f>IF(ISERROR((+G43-F43)/F43),"NC",(+G43-F43)/F43)</f>
        <v>-0.16417910447761194</v>
      </c>
      <c r="L43" s="284">
        <f>+C43/C$43</f>
        <v>1</v>
      </c>
      <c r="M43" s="64">
        <f>+D43/D$43</f>
        <v>1</v>
      </c>
      <c r="N43" s="63">
        <f>+E43/E$43</f>
        <v>1</v>
      </c>
      <c r="O43" s="63">
        <f>+F43/F$43</f>
        <v>1</v>
      </c>
      <c r="P43" s="158">
        <f>+G43/G$43</f>
        <v>1</v>
      </c>
    </row>
    <row r="45" ht="12.75">
      <c r="B45" s="12" t="s">
        <v>385</v>
      </c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</sheetData>
  <sheetProtection/>
  <mergeCells count="5">
    <mergeCell ref="L4:P4"/>
    <mergeCell ref="B4:B5"/>
    <mergeCell ref="A6:A40"/>
    <mergeCell ref="C4:G4"/>
    <mergeCell ref="H4:K4"/>
  </mergeCells>
  <conditionalFormatting sqref="H6:K43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3" width="8.7109375" style="0" customWidth="1"/>
    <col min="4" max="4" width="7.140625" style="0" customWidth="1"/>
    <col min="5" max="5" width="7.421875" style="0" customWidth="1"/>
    <col min="6" max="10" width="8.7109375" style="0" customWidth="1"/>
    <col min="11" max="11" width="7.00390625" style="0" bestFit="1" customWidth="1"/>
  </cols>
  <sheetData>
    <row r="1" ht="15.75" customHeight="1">
      <c r="B1" s="2" t="s">
        <v>381</v>
      </c>
    </row>
    <row r="2" spans="1:2" ht="15.75" customHeight="1">
      <c r="A2" s="6"/>
      <c r="B2" s="10" t="s">
        <v>24</v>
      </c>
    </row>
    <row r="3" spans="2:4" ht="15.75" customHeight="1" thickBot="1">
      <c r="B3" s="2"/>
      <c r="C3" s="11"/>
      <c r="D3" s="11"/>
    </row>
    <row r="4" spans="1:11" ht="15.75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</row>
    <row r="5" spans="2:11" ht="33.75" customHeight="1" thickBot="1">
      <c r="B5" s="438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</row>
    <row r="6" spans="1:11" ht="12.75" customHeight="1" thickBot="1">
      <c r="A6" s="14"/>
      <c r="B6" s="271" t="s">
        <v>12</v>
      </c>
      <c r="C6" s="272">
        <f>+C47</f>
        <v>19503</v>
      </c>
      <c r="D6" s="273">
        <f>+D47</f>
        <v>23195</v>
      </c>
      <c r="E6" s="273">
        <f>+E47</f>
        <v>24548</v>
      </c>
      <c r="F6" s="273">
        <f>+F47</f>
        <v>23484</v>
      </c>
      <c r="G6" s="369">
        <f>+G47</f>
        <v>22935</v>
      </c>
      <c r="H6" s="368">
        <f>IF(ISERROR((+D6-C6)/C6),"NC",(+D6-C6)/C6)</f>
        <v>0.18930420960877814</v>
      </c>
      <c r="I6" s="274">
        <f>IF(ISERROR((+E6-D6)/D6),"NC",(+E6-D6)/D6)</f>
        <v>0.05833153696917439</v>
      </c>
      <c r="J6" s="275">
        <f>IF(ISERROR((+F6-E6)/E6),"NC",(+F6-E6)/E6)</f>
        <v>-0.043343653250773995</v>
      </c>
      <c r="K6" s="275">
        <f>IF(ISERROR((+G6-F6)/F6),"NC",(+G6-F6)/F6)</f>
        <v>-0.023377618804292285</v>
      </c>
    </row>
    <row r="7" spans="6:7" ht="12.75">
      <c r="F7" s="199"/>
      <c r="G7" s="199"/>
    </row>
    <row r="8" spans="2:7" ht="12.75">
      <c r="B8" s="12" t="s">
        <v>385</v>
      </c>
      <c r="F8" s="199"/>
      <c r="G8" s="199"/>
    </row>
    <row r="9" spans="2:6" ht="13.5" thickBot="1">
      <c r="B9" s="12"/>
      <c r="F9" s="199"/>
    </row>
    <row r="10" spans="2:11" ht="44.25" customHeight="1" thickBot="1">
      <c r="B10" s="276" t="s">
        <v>337</v>
      </c>
      <c r="C10" s="378" t="s">
        <v>329</v>
      </c>
      <c r="D10" s="372" t="s">
        <v>330</v>
      </c>
      <c r="E10" s="281" t="s">
        <v>331</v>
      </c>
      <c r="F10" s="375" t="s">
        <v>374</v>
      </c>
      <c r="G10" s="282" t="s">
        <v>386</v>
      </c>
      <c r="H10" s="405" t="s">
        <v>387</v>
      </c>
      <c r="I10" s="409" t="s">
        <v>332</v>
      </c>
      <c r="J10" s="410" t="s">
        <v>376</v>
      </c>
      <c r="K10" s="408" t="s">
        <v>388</v>
      </c>
    </row>
    <row r="11" spans="2:11" ht="12.75" customHeight="1">
      <c r="B11" s="370" t="s">
        <v>338</v>
      </c>
      <c r="C11" s="385">
        <v>98</v>
      </c>
      <c r="D11" s="381">
        <v>96</v>
      </c>
      <c r="E11" s="391">
        <v>101</v>
      </c>
      <c r="F11" s="395">
        <v>94</v>
      </c>
      <c r="G11" s="401">
        <v>95</v>
      </c>
      <c r="H11" s="87">
        <f>IF(ISERROR((+D11-C11)/C11),"NC",(+D11-C11)/C11)</f>
        <v>-0.02040816326530612</v>
      </c>
      <c r="I11" s="86">
        <f aca="true" t="shared" si="0" ref="I11:K40">IF(ISERROR((+E11-D11)/D11),"NC",(+E11-D11)/D11)</f>
        <v>0.052083333333333336</v>
      </c>
      <c r="J11" s="188">
        <f t="shared" si="0"/>
        <v>-0.06930693069306931</v>
      </c>
      <c r="K11" s="140">
        <f t="shared" si="0"/>
        <v>0.010638297872340425</v>
      </c>
    </row>
    <row r="12" spans="2:11" ht="12.75" customHeight="1">
      <c r="B12" s="379" t="s">
        <v>339</v>
      </c>
      <c r="C12" s="386">
        <v>251</v>
      </c>
      <c r="D12" s="382">
        <v>266</v>
      </c>
      <c r="E12" s="392">
        <v>268</v>
      </c>
      <c r="F12" s="396">
        <v>248</v>
      </c>
      <c r="G12" s="402">
        <v>211</v>
      </c>
      <c r="H12" s="89">
        <f aca="true" t="shared" si="1" ref="H12:H40">IF(ISERROR((+D12-C12)/C12),"NC",(+D12-C12)/C12)</f>
        <v>0.05976095617529881</v>
      </c>
      <c r="I12" s="88">
        <f t="shared" si="0"/>
        <v>0.007518796992481203</v>
      </c>
      <c r="J12" s="189">
        <f t="shared" si="0"/>
        <v>-0.07462686567164178</v>
      </c>
      <c r="K12" s="132">
        <f t="shared" si="0"/>
        <v>-0.14919354838709678</v>
      </c>
    </row>
    <row r="13" spans="2:11" ht="12.75" customHeight="1">
      <c r="B13" s="370" t="s">
        <v>340</v>
      </c>
      <c r="C13" s="385">
        <v>151</v>
      </c>
      <c r="D13" s="381">
        <v>182</v>
      </c>
      <c r="E13" s="391">
        <v>182</v>
      </c>
      <c r="F13" s="395">
        <v>174</v>
      </c>
      <c r="G13" s="401">
        <v>160</v>
      </c>
      <c r="H13" s="91">
        <f t="shared" si="1"/>
        <v>0.2052980132450331</v>
      </c>
      <c r="I13" s="90">
        <f t="shared" si="0"/>
        <v>0</v>
      </c>
      <c r="J13" s="190">
        <f t="shared" si="0"/>
        <v>-0.04395604395604396</v>
      </c>
      <c r="K13" s="141">
        <f t="shared" si="0"/>
        <v>-0.08045977011494253</v>
      </c>
    </row>
    <row r="14" spans="2:11" ht="12.75" customHeight="1">
      <c r="B14" s="379" t="s">
        <v>341</v>
      </c>
      <c r="C14" s="386">
        <v>295</v>
      </c>
      <c r="D14" s="382">
        <v>300</v>
      </c>
      <c r="E14" s="392">
        <v>317</v>
      </c>
      <c r="F14" s="396">
        <v>272</v>
      </c>
      <c r="G14" s="402">
        <v>241</v>
      </c>
      <c r="H14" s="89">
        <f t="shared" si="1"/>
        <v>0.01694915254237288</v>
      </c>
      <c r="I14" s="88">
        <f t="shared" si="0"/>
        <v>0.056666666666666664</v>
      </c>
      <c r="J14" s="189">
        <f t="shared" si="0"/>
        <v>-0.14195583596214512</v>
      </c>
      <c r="K14" s="132">
        <f t="shared" si="0"/>
        <v>-0.11397058823529412</v>
      </c>
    </row>
    <row r="15" spans="2:11" ht="12.75" customHeight="1">
      <c r="B15" s="370" t="s">
        <v>342</v>
      </c>
      <c r="C15" s="385">
        <v>399</v>
      </c>
      <c r="D15" s="381">
        <v>433</v>
      </c>
      <c r="E15" s="391">
        <v>440</v>
      </c>
      <c r="F15" s="395">
        <v>394</v>
      </c>
      <c r="G15" s="401">
        <v>360</v>
      </c>
      <c r="H15" s="91">
        <f t="shared" si="1"/>
        <v>0.08521303258145363</v>
      </c>
      <c r="I15" s="90">
        <f t="shared" si="0"/>
        <v>0.016166281755196306</v>
      </c>
      <c r="J15" s="190">
        <f t="shared" si="0"/>
        <v>-0.10454545454545454</v>
      </c>
      <c r="K15" s="141">
        <f t="shared" si="0"/>
        <v>-0.08629441624365482</v>
      </c>
    </row>
    <row r="16" spans="2:11" ht="12.75" customHeight="1">
      <c r="B16" s="379" t="s">
        <v>343</v>
      </c>
      <c r="C16" s="386">
        <v>603</v>
      </c>
      <c r="D16" s="382">
        <v>730</v>
      </c>
      <c r="E16" s="392">
        <v>713</v>
      </c>
      <c r="F16" s="396">
        <v>620</v>
      </c>
      <c r="G16" s="402">
        <v>584</v>
      </c>
      <c r="H16" s="89">
        <f t="shared" si="1"/>
        <v>0.21061359867330018</v>
      </c>
      <c r="I16" s="88">
        <f t="shared" si="0"/>
        <v>-0.023287671232876714</v>
      </c>
      <c r="J16" s="189">
        <f t="shared" si="0"/>
        <v>-0.13043478260869565</v>
      </c>
      <c r="K16" s="132">
        <f t="shared" si="0"/>
        <v>-0.05806451612903226</v>
      </c>
    </row>
    <row r="17" spans="2:11" ht="12.75" customHeight="1">
      <c r="B17" s="370" t="s">
        <v>344</v>
      </c>
      <c r="C17" s="385">
        <v>541</v>
      </c>
      <c r="D17" s="381">
        <v>612</v>
      </c>
      <c r="E17" s="391">
        <v>680</v>
      </c>
      <c r="F17" s="395">
        <v>613</v>
      </c>
      <c r="G17" s="401">
        <v>566</v>
      </c>
      <c r="H17" s="91">
        <f t="shared" si="1"/>
        <v>0.13123844731977818</v>
      </c>
      <c r="I17" s="90">
        <f t="shared" si="0"/>
        <v>0.1111111111111111</v>
      </c>
      <c r="J17" s="190">
        <f t="shared" si="0"/>
        <v>-0.09852941176470588</v>
      </c>
      <c r="K17" s="141">
        <f t="shared" si="0"/>
        <v>-0.0766721044045677</v>
      </c>
    </row>
    <row r="18" spans="2:11" ht="12.75" customHeight="1">
      <c r="B18" s="379" t="s">
        <v>345</v>
      </c>
      <c r="C18" s="386">
        <v>191</v>
      </c>
      <c r="D18" s="382">
        <v>196</v>
      </c>
      <c r="E18" s="392">
        <v>238</v>
      </c>
      <c r="F18" s="396">
        <v>224</v>
      </c>
      <c r="G18" s="402">
        <v>195</v>
      </c>
      <c r="H18" s="89">
        <f t="shared" si="1"/>
        <v>0.02617801047120419</v>
      </c>
      <c r="I18" s="88">
        <f t="shared" si="0"/>
        <v>0.21428571428571427</v>
      </c>
      <c r="J18" s="189">
        <f t="shared" si="0"/>
        <v>-0.058823529411764705</v>
      </c>
      <c r="K18" s="132">
        <f t="shared" si="0"/>
        <v>-0.12946428571428573</v>
      </c>
    </row>
    <row r="19" spans="2:11" ht="12.75" customHeight="1">
      <c r="B19" s="370" t="s">
        <v>346</v>
      </c>
      <c r="C19" s="385">
        <v>192</v>
      </c>
      <c r="D19" s="381">
        <v>246</v>
      </c>
      <c r="E19" s="391">
        <v>267</v>
      </c>
      <c r="F19" s="395">
        <v>241</v>
      </c>
      <c r="G19" s="401">
        <v>238</v>
      </c>
      <c r="H19" s="93">
        <f t="shared" si="1"/>
        <v>0.28125</v>
      </c>
      <c r="I19" s="92">
        <f t="shared" si="0"/>
        <v>0.08536585365853659</v>
      </c>
      <c r="J19" s="191">
        <f t="shared" si="0"/>
        <v>-0.09737827715355805</v>
      </c>
      <c r="K19" s="142">
        <f t="shared" si="0"/>
        <v>-0.012448132780082987</v>
      </c>
    </row>
    <row r="20" spans="2:11" ht="12.75" customHeight="1">
      <c r="B20" s="379" t="s">
        <v>347</v>
      </c>
      <c r="C20" s="386">
        <v>64</v>
      </c>
      <c r="D20" s="382">
        <v>123</v>
      </c>
      <c r="E20" s="392">
        <v>94</v>
      </c>
      <c r="F20" s="396">
        <v>84</v>
      </c>
      <c r="G20" s="402">
        <v>95</v>
      </c>
      <c r="H20" s="89">
        <f t="shared" si="1"/>
        <v>0.921875</v>
      </c>
      <c r="I20" s="88">
        <f t="shared" si="0"/>
        <v>-0.23577235772357724</v>
      </c>
      <c r="J20" s="189">
        <f t="shared" si="0"/>
        <v>-0.10638297872340426</v>
      </c>
      <c r="K20" s="132">
        <f t="shared" si="0"/>
        <v>0.13095238095238096</v>
      </c>
    </row>
    <row r="21" spans="2:11" ht="12.75" customHeight="1">
      <c r="B21" s="370">
        <v>10132</v>
      </c>
      <c r="C21" s="385">
        <v>157</v>
      </c>
      <c r="D21" s="381">
        <v>204</v>
      </c>
      <c r="E21" s="391">
        <v>194</v>
      </c>
      <c r="F21" s="395">
        <v>157</v>
      </c>
      <c r="G21" s="401">
        <v>154</v>
      </c>
      <c r="H21" s="95">
        <f t="shared" si="1"/>
        <v>0.29936305732484075</v>
      </c>
      <c r="I21" s="94">
        <f t="shared" si="0"/>
        <v>-0.049019607843137254</v>
      </c>
      <c r="J21" s="192">
        <f t="shared" si="0"/>
        <v>-0.19072164948453607</v>
      </c>
      <c r="K21" s="143">
        <f t="shared" si="0"/>
        <v>-0.01910828025477707</v>
      </c>
    </row>
    <row r="22" spans="2:11" ht="12.75" customHeight="1">
      <c r="B22" s="379" t="s">
        <v>348</v>
      </c>
      <c r="C22" s="386">
        <v>79</v>
      </c>
      <c r="D22" s="382">
        <v>86</v>
      </c>
      <c r="E22" s="392">
        <v>80</v>
      </c>
      <c r="F22" s="396">
        <v>83</v>
      </c>
      <c r="G22" s="402">
        <v>70</v>
      </c>
      <c r="H22" s="89">
        <f t="shared" si="1"/>
        <v>0.08860759493670886</v>
      </c>
      <c r="I22" s="88">
        <f t="shared" si="0"/>
        <v>-0.06976744186046512</v>
      </c>
      <c r="J22" s="189">
        <f t="shared" si="0"/>
        <v>0.0375</v>
      </c>
      <c r="K22" s="132">
        <f t="shared" si="0"/>
        <v>-0.1566265060240964</v>
      </c>
    </row>
    <row r="23" spans="2:11" ht="12.75" customHeight="1">
      <c r="B23" s="370" t="s">
        <v>349</v>
      </c>
      <c r="C23" s="385">
        <v>454</v>
      </c>
      <c r="D23" s="381">
        <v>554</v>
      </c>
      <c r="E23" s="391">
        <v>655</v>
      </c>
      <c r="F23" s="395">
        <v>522</v>
      </c>
      <c r="G23" s="401">
        <v>442</v>
      </c>
      <c r="H23" s="95">
        <f t="shared" si="1"/>
        <v>0.22026431718061673</v>
      </c>
      <c r="I23" s="94">
        <f t="shared" si="0"/>
        <v>0.18231046931407943</v>
      </c>
      <c r="J23" s="192">
        <f t="shared" si="0"/>
        <v>-0.20305343511450383</v>
      </c>
      <c r="K23" s="143">
        <f t="shared" si="0"/>
        <v>-0.1532567049808429</v>
      </c>
    </row>
    <row r="24" spans="2:11" ht="12.75" customHeight="1">
      <c r="B24" s="379" t="s">
        <v>350</v>
      </c>
      <c r="C24" s="386">
        <v>743</v>
      </c>
      <c r="D24" s="382">
        <v>897</v>
      </c>
      <c r="E24" s="392">
        <v>976</v>
      </c>
      <c r="F24" s="396">
        <v>845</v>
      </c>
      <c r="G24" s="402">
        <v>822</v>
      </c>
      <c r="H24" s="89">
        <f t="shared" si="1"/>
        <v>0.2072678331090175</v>
      </c>
      <c r="I24" s="88">
        <f t="shared" si="0"/>
        <v>0.08807134894091416</v>
      </c>
      <c r="J24" s="189">
        <f t="shared" si="0"/>
        <v>-0.13422131147540983</v>
      </c>
      <c r="K24" s="132">
        <f t="shared" si="0"/>
        <v>-0.027218934911242602</v>
      </c>
    </row>
    <row r="25" spans="2:11" ht="12.75" customHeight="1">
      <c r="B25" s="370" t="s">
        <v>351</v>
      </c>
      <c r="C25" s="385">
        <v>531</v>
      </c>
      <c r="D25" s="381">
        <v>666</v>
      </c>
      <c r="E25" s="391">
        <v>757</v>
      </c>
      <c r="F25" s="395">
        <v>666</v>
      </c>
      <c r="G25" s="401">
        <v>644</v>
      </c>
      <c r="H25" s="95">
        <f t="shared" si="1"/>
        <v>0.2542372881355932</v>
      </c>
      <c r="I25" s="94">
        <f t="shared" si="0"/>
        <v>0.13663663663663664</v>
      </c>
      <c r="J25" s="192">
        <f t="shared" si="0"/>
        <v>-0.1202113606340819</v>
      </c>
      <c r="K25" s="143">
        <f t="shared" si="0"/>
        <v>-0.03303303303303303</v>
      </c>
    </row>
    <row r="26" spans="2:11" ht="12.75" customHeight="1">
      <c r="B26" s="379" t="s">
        <v>352</v>
      </c>
      <c r="C26" s="386">
        <v>813</v>
      </c>
      <c r="D26" s="382">
        <v>970</v>
      </c>
      <c r="E26" s="392">
        <v>1123</v>
      </c>
      <c r="F26" s="396">
        <v>1022</v>
      </c>
      <c r="G26" s="402">
        <v>943</v>
      </c>
      <c r="H26" s="89">
        <f t="shared" si="1"/>
        <v>0.1931119311193112</v>
      </c>
      <c r="I26" s="88">
        <f t="shared" si="0"/>
        <v>0.1577319587628866</v>
      </c>
      <c r="J26" s="189">
        <f t="shared" si="0"/>
        <v>-0.08993766696349065</v>
      </c>
      <c r="K26" s="132">
        <f t="shared" si="0"/>
        <v>-0.07729941291585127</v>
      </c>
    </row>
    <row r="27" spans="2:11" ht="12.75" customHeight="1">
      <c r="B27" s="370" t="s">
        <v>353</v>
      </c>
      <c r="C27" s="385">
        <v>323</v>
      </c>
      <c r="D27" s="381">
        <v>360</v>
      </c>
      <c r="E27" s="391">
        <v>396</v>
      </c>
      <c r="F27" s="395">
        <v>341</v>
      </c>
      <c r="G27" s="401">
        <v>306</v>
      </c>
      <c r="H27" s="95">
        <f t="shared" si="1"/>
        <v>0.11455108359133127</v>
      </c>
      <c r="I27" s="94">
        <f t="shared" si="0"/>
        <v>0.1</v>
      </c>
      <c r="J27" s="192">
        <f t="shared" si="0"/>
        <v>-0.1388888888888889</v>
      </c>
      <c r="K27" s="143">
        <f t="shared" si="0"/>
        <v>-0.10263929618768329</v>
      </c>
    </row>
    <row r="28" spans="2:11" ht="12.75" customHeight="1">
      <c r="B28" s="379" t="s">
        <v>354</v>
      </c>
      <c r="C28" s="386">
        <v>591</v>
      </c>
      <c r="D28" s="382">
        <v>615</v>
      </c>
      <c r="E28" s="392">
        <v>745</v>
      </c>
      <c r="F28" s="396">
        <v>647</v>
      </c>
      <c r="G28" s="402">
        <v>564</v>
      </c>
      <c r="H28" s="89">
        <f t="shared" si="1"/>
        <v>0.04060913705583756</v>
      </c>
      <c r="I28" s="88">
        <f t="shared" si="0"/>
        <v>0.21138211382113822</v>
      </c>
      <c r="J28" s="189">
        <f t="shared" si="0"/>
        <v>-0.13154362416107382</v>
      </c>
      <c r="K28" s="132">
        <f t="shared" si="0"/>
        <v>-0.12828438948995363</v>
      </c>
    </row>
    <row r="29" spans="2:11" ht="12.75" customHeight="1">
      <c r="B29" s="370" t="s">
        <v>355</v>
      </c>
      <c r="C29" s="385">
        <v>837</v>
      </c>
      <c r="D29" s="381">
        <v>1023</v>
      </c>
      <c r="E29" s="391">
        <v>1130</v>
      </c>
      <c r="F29" s="395">
        <v>1000</v>
      </c>
      <c r="G29" s="401">
        <v>906</v>
      </c>
      <c r="H29" s="95">
        <f t="shared" si="1"/>
        <v>0.2222222222222222</v>
      </c>
      <c r="I29" s="94">
        <f t="shared" si="0"/>
        <v>0.10459433040078202</v>
      </c>
      <c r="J29" s="192">
        <f t="shared" si="0"/>
        <v>-0.11504424778761062</v>
      </c>
      <c r="K29" s="143">
        <f t="shared" si="0"/>
        <v>-0.094</v>
      </c>
    </row>
    <row r="30" spans="2:11" ht="12.75" customHeight="1">
      <c r="B30" s="379" t="s">
        <v>356</v>
      </c>
      <c r="C30" s="386">
        <v>315</v>
      </c>
      <c r="D30" s="382">
        <v>400</v>
      </c>
      <c r="E30" s="392">
        <v>471</v>
      </c>
      <c r="F30" s="396">
        <v>416</v>
      </c>
      <c r="G30" s="402">
        <v>392</v>
      </c>
      <c r="H30" s="89">
        <f t="shared" si="1"/>
        <v>0.2698412698412698</v>
      </c>
      <c r="I30" s="88">
        <f t="shared" si="0"/>
        <v>0.1775</v>
      </c>
      <c r="J30" s="189">
        <f t="shared" si="0"/>
        <v>-0.11677282377919321</v>
      </c>
      <c r="K30" s="132">
        <f t="shared" si="0"/>
        <v>-0.057692307692307696</v>
      </c>
    </row>
    <row r="31" spans="2:11" ht="12.75" customHeight="1">
      <c r="B31" s="370" t="s">
        <v>357</v>
      </c>
      <c r="C31" s="385">
        <v>334</v>
      </c>
      <c r="D31" s="381">
        <v>431</v>
      </c>
      <c r="E31" s="391">
        <v>447</v>
      </c>
      <c r="F31" s="395">
        <v>373</v>
      </c>
      <c r="G31" s="401">
        <v>337</v>
      </c>
      <c r="H31" s="95">
        <f t="shared" si="1"/>
        <v>0.2904191616766467</v>
      </c>
      <c r="I31" s="94">
        <f t="shared" si="0"/>
        <v>0.037122969837587005</v>
      </c>
      <c r="J31" s="192">
        <f t="shared" si="0"/>
        <v>-0.16554809843400448</v>
      </c>
      <c r="K31" s="143">
        <f t="shared" si="0"/>
        <v>-0.09651474530831099</v>
      </c>
    </row>
    <row r="32" spans="2:11" ht="12.75" customHeight="1">
      <c r="B32" s="379" t="s">
        <v>358</v>
      </c>
      <c r="C32" s="386">
        <v>587</v>
      </c>
      <c r="D32" s="382">
        <v>723</v>
      </c>
      <c r="E32" s="392">
        <v>706</v>
      </c>
      <c r="F32" s="396">
        <v>583</v>
      </c>
      <c r="G32" s="402">
        <v>533</v>
      </c>
      <c r="H32" s="89">
        <f t="shared" si="1"/>
        <v>0.23168654173764908</v>
      </c>
      <c r="I32" s="88">
        <f t="shared" si="0"/>
        <v>-0.02351313969571231</v>
      </c>
      <c r="J32" s="189">
        <f t="shared" si="0"/>
        <v>-0.17422096317280453</v>
      </c>
      <c r="K32" s="132">
        <f t="shared" si="0"/>
        <v>-0.08576329331046312</v>
      </c>
    </row>
    <row r="33" spans="2:11" ht="12.75" customHeight="1">
      <c r="B33" s="370" t="s">
        <v>359</v>
      </c>
      <c r="C33" s="385">
        <v>273</v>
      </c>
      <c r="D33" s="381">
        <v>343</v>
      </c>
      <c r="E33" s="391">
        <v>350</v>
      </c>
      <c r="F33" s="395">
        <v>330</v>
      </c>
      <c r="G33" s="401">
        <v>267</v>
      </c>
      <c r="H33" s="95">
        <f t="shared" si="1"/>
        <v>0.2564102564102564</v>
      </c>
      <c r="I33" s="94">
        <f t="shared" si="0"/>
        <v>0.02040816326530612</v>
      </c>
      <c r="J33" s="192">
        <f t="shared" si="0"/>
        <v>-0.05714285714285714</v>
      </c>
      <c r="K33" s="143">
        <f t="shared" si="0"/>
        <v>-0.19090909090909092</v>
      </c>
    </row>
    <row r="34" spans="2:11" ht="12.75" customHeight="1">
      <c r="B34" s="379" t="s">
        <v>360</v>
      </c>
      <c r="C34" s="386">
        <v>509</v>
      </c>
      <c r="D34" s="382">
        <v>572</v>
      </c>
      <c r="E34" s="392">
        <v>676</v>
      </c>
      <c r="F34" s="396">
        <v>582</v>
      </c>
      <c r="G34" s="402">
        <v>508</v>
      </c>
      <c r="H34" s="89">
        <f t="shared" si="1"/>
        <v>0.1237721021611002</v>
      </c>
      <c r="I34" s="88">
        <f t="shared" si="0"/>
        <v>0.18181818181818182</v>
      </c>
      <c r="J34" s="189">
        <f t="shared" si="0"/>
        <v>-0.1390532544378698</v>
      </c>
      <c r="K34" s="132">
        <f t="shared" si="0"/>
        <v>-0.12714776632302405</v>
      </c>
    </row>
    <row r="35" spans="2:11" ht="12.75" customHeight="1">
      <c r="B35" s="380" t="s">
        <v>361</v>
      </c>
      <c r="C35" s="387">
        <v>853</v>
      </c>
      <c r="D35" s="383">
        <v>938</v>
      </c>
      <c r="E35" s="393">
        <v>939</v>
      </c>
      <c r="F35" s="397">
        <v>844</v>
      </c>
      <c r="G35" s="403">
        <v>728</v>
      </c>
      <c r="H35" s="95">
        <f t="shared" si="1"/>
        <v>0.09964830011723329</v>
      </c>
      <c r="I35" s="94">
        <f t="shared" si="0"/>
        <v>0.0010660980810234541</v>
      </c>
      <c r="J35" s="192">
        <f t="shared" si="0"/>
        <v>-0.10117145899893504</v>
      </c>
      <c r="K35" s="143">
        <f t="shared" si="0"/>
        <v>-0.13744075829383887</v>
      </c>
    </row>
    <row r="36" spans="2:11" ht="12.75" customHeight="1">
      <c r="B36" s="379" t="s">
        <v>362</v>
      </c>
      <c r="C36" s="386">
        <v>398</v>
      </c>
      <c r="D36" s="382">
        <v>474</v>
      </c>
      <c r="E36" s="392">
        <v>528</v>
      </c>
      <c r="F36" s="396">
        <v>375</v>
      </c>
      <c r="G36" s="402">
        <v>373</v>
      </c>
      <c r="H36" s="89">
        <f t="shared" si="1"/>
        <v>0.19095477386934673</v>
      </c>
      <c r="I36" s="88">
        <f t="shared" si="0"/>
        <v>0.11392405063291139</v>
      </c>
      <c r="J36" s="189">
        <f t="shared" si="0"/>
        <v>-0.2897727272727273</v>
      </c>
      <c r="K36" s="132">
        <f t="shared" si="0"/>
        <v>-0.005333333333333333</v>
      </c>
    </row>
    <row r="37" spans="2:11" ht="12.75" customHeight="1">
      <c r="B37" s="370" t="s">
        <v>363</v>
      </c>
      <c r="C37" s="385">
        <v>856</v>
      </c>
      <c r="D37" s="381">
        <v>930</v>
      </c>
      <c r="E37" s="391">
        <v>943</v>
      </c>
      <c r="F37" s="395">
        <v>840</v>
      </c>
      <c r="G37" s="401">
        <v>739</v>
      </c>
      <c r="H37" s="97">
        <f t="shared" si="1"/>
        <v>0.08644859813084112</v>
      </c>
      <c r="I37" s="96">
        <f t="shared" si="0"/>
        <v>0.013978494623655914</v>
      </c>
      <c r="J37" s="193">
        <f t="shared" si="0"/>
        <v>-0.10922587486744433</v>
      </c>
      <c r="K37" s="144">
        <f t="shared" si="0"/>
        <v>-0.12023809523809524</v>
      </c>
    </row>
    <row r="38" spans="2:11" ht="12.75" customHeight="1">
      <c r="B38" s="379" t="s">
        <v>364</v>
      </c>
      <c r="C38" s="386">
        <v>656</v>
      </c>
      <c r="D38" s="382">
        <v>729</v>
      </c>
      <c r="E38" s="392">
        <v>733</v>
      </c>
      <c r="F38" s="396">
        <v>608</v>
      </c>
      <c r="G38" s="402">
        <v>542</v>
      </c>
      <c r="H38" s="89">
        <f t="shared" si="1"/>
        <v>0.11128048780487805</v>
      </c>
      <c r="I38" s="88">
        <f t="shared" si="0"/>
        <v>0.0054869684499314125</v>
      </c>
      <c r="J38" s="189">
        <f t="shared" si="0"/>
        <v>-0.17053206002728513</v>
      </c>
      <c r="K38" s="132">
        <f t="shared" si="0"/>
        <v>-0.10855263157894737</v>
      </c>
    </row>
    <row r="39" spans="2:11" ht="12.75" customHeight="1">
      <c r="B39" s="370" t="s">
        <v>365</v>
      </c>
      <c r="C39" s="385">
        <v>1117</v>
      </c>
      <c r="D39" s="381">
        <v>1083</v>
      </c>
      <c r="E39" s="391">
        <v>1094</v>
      </c>
      <c r="F39" s="395">
        <v>995</v>
      </c>
      <c r="G39" s="401">
        <v>900</v>
      </c>
      <c r="H39" s="99">
        <f t="shared" si="1"/>
        <v>-0.03043867502238138</v>
      </c>
      <c r="I39" s="98">
        <f t="shared" si="0"/>
        <v>0.010156971375807941</v>
      </c>
      <c r="J39" s="194">
        <f t="shared" si="0"/>
        <v>-0.09049360146252285</v>
      </c>
      <c r="K39" s="145">
        <f t="shared" si="0"/>
        <v>-0.09547738693467336</v>
      </c>
    </row>
    <row r="40" spans="2:11" ht="12.75" customHeight="1">
      <c r="B40" s="379" t="s">
        <v>366</v>
      </c>
      <c r="C40" s="386">
        <v>446</v>
      </c>
      <c r="D40" s="382">
        <v>539</v>
      </c>
      <c r="E40" s="392">
        <v>500</v>
      </c>
      <c r="F40" s="396">
        <v>416</v>
      </c>
      <c r="G40" s="402">
        <v>400</v>
      </c>
      <c r="H40" s="89">
        <f t="shared" si="1"/>
        <v>0.2085201793721973</v>
      </c>
      <c r="I40" s="88">
        <f t="shared" si="0"/>
        <v>-0.07235621521335807</v>
      </c>
      <c r="J40" s="189">
        <f t="shared" si="0"/>
        <v>-0.168</v>
      </c>
      <c r="K40" s="132">
        <f t="shared" si="0"/>
        <v>-0.038461538461538464</v>
      </c>
    </row>
    <row r="41" spans="2:11" ht="12.75" customHeight="1">
      <c r="B41" s="370" t="s">
        <v>367</v>
      </c>
      <c r="C41" s="385">
        <v>1193</v>
      </c>
      <c r="D41" s="381">
        <v>1249</v>
      </c>
      <c r="E41" s="391">
        <v>1238</v>
      </c>
      <c r="F41" s="395">
        <v>1144</v>
      </c>
      <c r="G41" s="401">
        <v>999</v>
      </c>
      <c r="H41" s="97">
        <f aca="true" t="shared" si="2" ref="H41:H46">IF(ISERROR((+D41-C41)/C41),"NC",(+D41-C41)/C41)</f>
        <v>0.04694048616932104</v>
      </c>
      <c r="I41" s="96">
        <f aca="true" t="shared" si="3" ref="I41:K47">IF(ISERROR((+E41-D41)/D41),"NC",(+E41-D41)/D41)</f>
        <v>-0.008807045636509208</v>
      </c>
      <c r="J41" s="193">
        <f t="shared" si="3"/>
        <v>-0.07592891760904685</v>
      </c>
      <c r="K41" s="144">
        <f t="shared" si="3"/>
        <v>-0.12674825174825174</v>
      </c>
    </row>
    <row r="42" spans="2:11" ht="12.75" customHeight="1">
      <c r="B42" s="379" t="s">
        <v>368</v>
      </c>
      <c r="C42" s="386">
        <v>906</v>
      </c>
      <c r="D42" s="382">
        <v>990</v>
      </c>
      <c r="E42" s="392">
        <v>1035</v>
      </c>
      <c r="F42" s="396">
        <v>917</v>
      </c>
      <c r="G42" s="402">
        <v>810</v>
      </c>
      <c r="H42" s="89">
        <f t="shared" si="2"/>
        <v>0.09271523178807947</v>
      </c>
      <c r="I42" s="88">
        <f t="shared" si="3"/>
        <v>0.045454545454545456</v>
      </c>
      <c r="J42" s="189">
        <f t="shared" si="3"/>
        <v>-0.11400966183574879</v>
      </c>
      <c r="K42" s="132">
        <f t="shared" si="3"/>
        <v>-0.11668484187568157</v>
      </c>
    </row>
    <row r="43" spans="2:11" ht="12.75" customHeight="1" thickBot="1">
      <c r="B43" s="371" t="s">
        <v>369</v>
      </c>
      <c r="C43" s="388">
        <v>477</v>
      </c>
      <c r="D43" s="384">
        <v>490</v>
      </c>
      <c r="E43" s="394">
        <v>479</v>
      </c>
      <c r="F43" s="398">
        <v>460</v>
      </c>
      <c r="G43" s="404">
        <v>408</v>
      </c>
      <c r="H43" s="99">
        <f t="shared" si="2"/>
        <v>0.027253668763102725</v>
      </c>
      <c r="I43" s="98">
        <f t="shared" si="3"/>
        <v>-0.022448979591836733</v>
      </c>
      <c r="J43" s="194">
        <f t="shared" si="3"/>
        <v>-0.03966597077244259</v>
      </c>
      <c r="K43" s="145">
        <f t="shared" si="3"/>
        <v>-0.11304347826086956</v>
      </c>
    </row>
    <row r="44" spans="2:11" ht="13.5" thickBot="1">
      <c r="B44" s="277" t="s">
        <v>373</v>
      </c>
      <c r="C44" s="389">
        <f>SUM(C11:C43)</f>
        <v>16233</v>
      </c>
      <c r="D44" s="373">
        <f>SUM(D11:D43)</f>
        <v>18450</v>
      </c>
      <c r="E44" s="278">
        <f>SUM(E11:E43)</f>
        <v>19495</v>
      </c>
      <c r="F44" s="399">
        <f>SUM(F11:F43)</f>
        <v>17130</v>
      </c>
      <c r="G44" s="278">
        <f>SUM(G11:G43)</f>
        <v>15532</v>
      </c>
      <c r="H44" s="406">
        <f>IF(ISERROR((+D44-C44)/C44),"NC",(+D44-C44)/C44)</f>
        <v>0.13657364627610424</v>
      </c>
      <c r="I44" s="376">
        <f t="shared" si="3"/>
        <v>0.056639566395663955</v>
      </c>
      <c r="J44" s="411">
        <f t="shared" si="3"/>
        <v>-0.12131315721979995</v>
      </c>
      <c r="K44" s="376">
        <f t="shared" si="3"/>
        <v>-0.09328663164039697</v>
      </c>
    </row>
    <row r="45" spans="2:11" ht="15" customHeight="1">
      <c r="B45" s="421" t="s">
        <v>370</v>
      </c>
      <c r="C45" s="422">
        <v>3244</v>
      </c>
      <c r="D45" s="423">
        <v>4712</v>
      </c>
      <c r="E45" s="424">
        <v>5011</v>
      </c>
      <c r="F45" s="425">
        <v>6291</v>
      </c>
      <c r="G45" s="426">
        <v>7347</v>
      </c>
      <c r="H45" s="413">
        <f t="shared" si="2"/>
        <v>0.4525277435265105</v>
      </c>
      <c r="I45" s="414">
        <f t="shared" si="3"/>
        <v>0.06345500848896435</v>
      </c>
      <c r="J45" s="415">
        <f t="shared" si="3"/>
        <v>0.25543803632009576</v>
      </c>
      <c r="K45" s="416">
        <f t="shared" si="3"/>
        <v>0.16785884597043396</v>
      </c>
    </row>
    <row r="46" spans="2:11" ht="14.25" customHeight="1" thickBot="1">
      <c r="B46" s="371" t="s">
        <v>371</v>
      </c>
      <c r="C46" s="388">
        <v>26</v>
      </c>
      <c r="D46" s="384">
        <v>33</v>
      </c>
      <c r="E46" s="394">
        <v>42</v>
      </c>
      <c r="F46" s="398">
        <v>63</v>
      </c>
      <c r="G46" s="404">
        <v>56</v>
      </c>
      <c r="H46" s="417">
        <f t="shared" si="2"/>
        <v>0.2692307692307692</v>
      </c>
      <c r="I46" s="418">
        <f t="shared" si="3"/>
        <v>0.2727272727272727</v>
      </c>
      <c r="J46" s="419">
        <f t="shared" si="3"/>
        <v>0.5</v>
      </c>
      <c r="K46" s="420">
        <f t="shared" si="3"/>
        <v>-0.1111111111111111</v>
      </c>
    </row>
    <row r="47" spans="2:11" ht="13.5" thickBot="1">
      <c r="B47" s="279" t="s">
        <v>372</v>
      </c>
      <c r="C47" s="390">
        <f>+C44+C45+C46</f>
        <v>19503</v>
      </c>
      <c r="D47" s="374">
        <f>+D44+D45+D46</f>
        <v>23195</v>
      </c>
      <c r="E47" s="280">
        <f>+E44+E45+E46</f>
        <v>24548</v>
      </c>
      <c r="F47" s="400">
        <f>+F44+F45+F46</f>
        <v>23484</v>
      </c>
      <c r="G47" s="280">
        <f>+G44+G45+G46</f>
        <v>22935</v>
      </c>
      <c r="H47" s="407">
        <f>IF(ISERROR((+D47-C47)/C47),"NC",(+D47-C47)/C47)</f>
        <v>0.18930420960877814</v>
      </c>
      <c r="I47" s="377">
        <f t="shared" si="3"/>
        <v>0.05833153696917439</v>
      </c>
      <c r="J47" s="412">
        <f t="shared" si="3"/>
        <v>-0.043343653250773995</v>
      </c>
      <c r="K47" s="377">
        <f t="shared" si="3"/>
        <v>-0.023377618804292285</v>
      </c>
    </row>
  </sheetData>
  <sheetProtection/>
  <mergeCells count="3">
    <mergeCell ref="B4:B5"/>
    <mergeCell ref="C4:G4"/>
    <mergeCell ref="H4:K4"/>
  </mergeCells>
  <conditionalFormatting sqref="H6:K6 H11:K43 H45:K4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16" width="8.7109375" style="0" customWidth="1"/>
  </cols>
  <sheetData>
    <row r="1" ht="15" customHeight="1">
      <c r="B1" s="2" t="str">
        <f>+Chieri!B1</f>
        <v>FLUSSO TOTALE di disponibili al lavoro per comune di domicilio - Anni 2011-2015</v>
      </c>
    </row>
    <row r="2" spans="1:2" ht="15" customHeight="1">
      <c r="A2" s="6"/>
      <c r="B2" s="10" t="s">
        <v>325</v>
      </c>
    </row>
    <row r="3" spans="2:4" ht="15" customHeight="1" thickBot="1">
      <c r="B3" s="2"/>
      <c r="C3" s="11"/>
      <c r="D3" s="11"/>
    </row>
    <row r="4" spans="1:16" ht="21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8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32"/>
      <c r="B6" s="15" t="s">
        <v>317</v>
      </c>
      <c r="C6" s="16">
        <v>992</v>
      </c>
      <c r="D6" s="136">
        <v>1028</v>
      </c>
      <c r="E6" s="184">
        <v>1091</v>
      </c>
      <c r="F6" s="185">
        <v>1299</v>
      </c>
      <c r="G6" s="214">
        <v>1313</v>
      </c>
      <c r="H6" s="295">
        <f aca="true" t="shared" si="0" ref="H6:K13">IF(ISERROR((+D6-C6)/C6),"NC",(+D6-C6)/C6)</f>
        <v>0.036290322580645164</v>
      </c>
      <c r="I6" s="87">
        <f t="shared" si="0"/>
        <v>0.061284046692607</v>
      </c>
      <c r="J6" s="215">
        <f t="shared" si="0"/>
        <v>0.19065077910174152</v>
      </c>
      <c r="K6" s="218">
        <f t="shared" si="0"/>
        <v>0.01077752117013087</v>
      </c>
      <c r="L6" s="292">
        <f aca="true" t="shared" si="1" ref="L6:L14">+C6/C$14</f>
        <v>0.4452423698384201</v>
      </c>
      <c r="M6" s="20">
        <f aca="true" t="shared" si="2" ref="M6:M14">+D6/D$14</f>
        <v>0.4288694201084689</v>
      </c>
      <c r="N6" s="150">
        <f aca="true" t="shared" si="3" ref="N6:N14">+E6/E$14</f>
        <v>0.44676494676494677</v>
      </c>
      <c r="O6" s="292">
        <f aca="true" t="shared" si="4" ref="O6:O14">+F6/F$14</f>
        <v>0.4874296435272045</v>
      </c>
      <c r="P6" s="21">
        <f aca="true" t="shared" si="5" ref="P6:P14">+G6/G$14</f>
        <v>0.48575656677765444</v>
      </c>
    </row>
    <row r="7" spans="1:16" ht="15" customHeight="1">
      <c r="A7" s="432"/>
      <c r="B7" s="35" t="s">
        <v>318</v>
      </c>
      <c r="C7" s="161">
        <v>414</v>
      </c>
      <c r="D7" s="168">
        <v>472</v>
      </c>
      <c r="E7" s="122">
        <v>458</v>
      </c>
      <c r="F7" s="122">
        <v>402</v>
      </c>
      <c r="G7" s="37">
        <v>432</v>
      </c>
      <c r="H7" s="296">
        <f t="shared" si="0"/>
        <v>0.14009661835748793</v>
      </c>
      <c r="I7" s="89">
        <f t="shared" si="0"/>
        <v>-0.029661016949152543</v>
      </c>
      <c r="J7" s="88">
        <f t="shared" si="0"/>
        <v>-0.1222707423580786</v>
      </c>
      <c r="K7" s="132">
        <f t="shared" si="0"/>
        <v>0.07462686567164178</v>
      </c>
      <c r="L7" s="293">
        <f t="shared" si="1"/>
        <v>0.18581687612208259</v>
      </c>
      <c r="M7" s="25">
        <f t="shared" si="2"/>
        <v>0.19691280767626199</v>
      </c>
      <c r="N7" s="24">
        <f t="shared" si="3"/>
        <v>0.18755118755118755</v>
      </c>
      <c r="O7" s="293">
        <f t="shared" si="4"/>
        <v>0.15084427767354597</v>
      </c>
      <c r="P7" s="26">
        <f t="shared" si="5"/>
        <v>0.1598224195338513</v>
      </c>
    </row>
    <row r="8" spans="1:16" ht="15" customHeight="1">
      <c r="A8" s="432"/>
      <c r="B8" s="27" t="s">
        <v>319</v>
      </c>
      <c r="C8" s="160">
        <v>232</v>
      </c>
      <c r="D8" s="167">
        <v>240</v>
      </c>
      <c r="E8" s="121">
        <v>236</v>
      </c>
      <c r="F8" s="121">
        <v>263</v>
      </c>
      <c r="G8" s="29">
        <v>255</v>
      </c>
      <c r="H8" s="297">
        <f t="shared" si="0"/>
        <v>0.034482758620689655</v>
      </c>
      <c r="I8" s="91">
        <f t="shared" si="0"/>
        <v>-0.016666666666666666</v>
      </c>
      <c r="J8" s="90">
        <f t="shared" si="0"/>
        <v>0.11440677966101695</v>
      </c>
      <c r="K8" s="141">
        <f t="shared" si="0"/>
        <v>-0.030418250950570342</v>
      </c>
      <c r="L8" s="294">
        <f t="shared" si="1"/>
        <v>0.10412926391382406</v>
      </c>
      <c r="M8" s="33">
        <f t="shared" si="2"/>
        <v>0.10012515644555695</v>
      </c>
      <c r="N8" s="32">
        <f t="shared" si="3"/>
        <v>0.09664209664209664</v>
      </c>
      <c r="O8" s="294">
        <f t="shared" si="4"/>
        <v>0.09868667917448405</v>
      </c>
      <c r="P8" s="34">
        <f t="shared" si="5"/>
        <v>0.09433962264150944</v>
      </c>
    </row>
    <row r="9" spans="1:16" ht="15" customHeight="1">
      <c r="A9" s="432"/>
      <c r="B9" s="35" t="s">
        <v>320</v>
      </c>
      <c r="C9" s="161">
        <v>75</v>
      </c>
      <c r="D9" s="168">
        <v>80</v>
      </c>
      <c r="E9" s="122">
        <v>89</v>
      </c>
      <c r="F9" s="122">
        <v>74</v>
      </c>
      <c r="G9" s="37">
        <v>84</v>
      </c>
      <c r="H9" s="296">
        <f t="shared" si="0"/>
        <v>0.06666666666666667</v>
      </c>
      <c r="I9" s="89">
        <f t="shared" si="0"/>
        <v>0.1125</v>
      </c>
      <c r="J9" s="88">
        <f t="shared" si="0"/>
        <v>-0.16853932584269662</v>
      </c>
      <c r="K9" s="132">
        <f t="shared" si="0"/>
        <v>0.13513513513513514</v>
      </c>
      <c r="L9" s="293">
        <f t="shared" si="1"/>
        <v>0.033662477558348294</v>
      </c>
      <c r="M9" s="25">
        <f t="shared" si="2"/>
        <v>0.033375052148518984</v>
      </c>
      <c r="N9" s="24">
        <f t="shared" si="3"/>
        <v>0.03644553644553645</v>
      </c>
      <c r="O9" s="293">
        <f t="shared" si="4"/>
        <v>0.02776735459662289</v>
      </c>
      <c r="P9" s="26">
        <f t="shared" si="5"/>
        <v>0.03107658157602664</v>
      </c>
    </row>
    <row r="10" spans="1:16" ht="15" customHeight="1">
      <c r="A10" s="432"/>
      <c r="B10" s="27" t="s">
        <v>321</v>
      </c>
      <c r="C10" s="160">
        <v>41</v>
      </c>
      <c r="D10" s="167">
        <v>36</v>
      </c>
      <c r="E10" s="121">
        <v>45</v>
      </c>
      <c r="F10" s="121">
        <v>49</v>
      </c>
      <c r="G10" s="29">
        <v>51</v>
      </c>
      <c r="H10" s="297">
        <f t="shared" si="0"/>
        <v>-0.12195121951219512</v>
      </c>
      <c r="I10" s="91">
        <f t="shared" si="0"/>
        <v>0.25</v>
      </c>
      <c r="J10" s="90">
        <f t="shared" si="0"/>
        <v>0.08888888888888889</v>
      </c>
      <c r="K10" s="141">
        <f t="shared" si="0"/>
        <v>0.04081632653061224</v>
      </c>
      <c r="L10" s="294">
        <f t="shared" si="1"/>
        <v>0.018402154398563735</v>
      </c>
      <c r="M10" s="33">
        <f t="shared" si="2"/>
        <v>0.015018773466833541</v>
      </c>
      <c r="N10" s="32">
        <f t="shared" si="3"/>
        <v>0.018427518427518427</v>
      </c>
      <c r="O10" s="294">
        <f t="shared" si="4"/>
        <v>0.018386491557223265</v>
      </c>
      <c r="P10" s="34">
        <f t="shared" si="5"/>
        <v>0.018867924528301886</v>
      </c>
    </row>
    <row r="11" spans="1:16" ht="15" customHeight="1">
      <c r="A11" s="432"/>
      <c r="B11" s="35" t="s">
        <v>322</v>
      </c>
      <c r="C11" s="161">
        <v>317</v>
      </c>
      <c r="D11" s="168">
        <v>356</v>
      </c>
      <c r="E11" s="122">
        <v>359</v>
      </c>
      <c r="F11" s="122">
        <v>380</v>
      </c>
      <c r="G11" s="37">
        <v>371</v>
      </c>
      <c r="H11" s="296">
        <f t="shared" si="0"/>
        <v>0.12302839116719243</v>
      </c>
      <c r="I11" s="89">
        <f t="shared" si="0"/>
        <v>0.008426966292134831</v>
      </c>
      <c r="J11" s="88">
        <f t="shared" si="0"/>
        <v>0.0584958217270195</v>
      </c>
      <c r="K11" s="132">
        <f t="shared" si="0"/>
        <v>-0.02368421052631579</v>
      </c>
      <c r="L11" s="293">
        <f t="shared" si="1"/>
        <v>0.14228007181328545</v>
      </c>
      <c r="M11" s="25">
        <f t="shared" si="2"/>
        <v>0.14851898206090947</v>
      </c>
      <c r="N11" s="24">
        <f t="shared" si="3"/>
        <v>0.147010647010647</v>
      </c>
      <c r="O11" s="293">
        <f t="shared" si="4"/>
        <v>0.1425891181988743</v>
      </c>
      <c r="P11" s="26">
        <f t="shared" si="5"/>
        <v>0.13725490196078433</v>
      </c>
    </row>
    <row r="12" spans="1:16" ht="15" customHeight="1">
      <c r="A12" s="432"/>
      <c r="B12" s="38" t="s">
        <v>323</v>
      </c>
      <c r="C12" s="162">
        <v>72</v>
      </c>
      <c r="D12" s="169">
        <v>84</v>
      </c>
      <c r="E12" s="123">
        <v>84</v>
      </c>
      <c r="F12" s="123">
        <v>101</v>
      </c>
      <c r="G12" s="40">
        <v>82</v>
      </c>
      <c r="H12" s="297">
        <f t="shared" si="0"/>
        <v>0.16666666666666666</v>
      </c>
      <c r="I12" s="91">
        <f t="shared" si="0"/>
        <v>0</v>
      </c>
      <c r="J12" s="90">
        <f t="shared" si="0"/>
        <v>0.20238095238095238</v>
      </c>
      <c r="K12" s="141">
        <f t="shared" si="0"/>
        <v>-0.18811881188118812</v>
      </c>
      <c r="L12" s="294">
        <f t="shared" si="1"/>
        <v>0.03231597845601436</v>
      </c>
      <c r="M12" s="33">
        <f t="shared" si="2"/>
        <v>0.03504380475594493</v>
      </c>
      <c r="N12" s="32">
        <f t="shared" si="3"/>
        <v>0.0343980343980344</v>
      </c>
      <c r="O12" s="294">
        <f t="shared" si="4"/>
        <v>0.03789868667917448</v>
      </c>
      <c r="P12" s="34">
        <f t="shared" si="5"/>
        <v>0.030336662967073623</v>
      </c>
    </row>
    <row r="13" spans="1:16" ht="15" customHeight="1" thickBot="1">
      <c r="A13" s="432"/>
      <c r="B13" s="35" t="s">
        <v>324</v>
      </c>
      <c r="C13" s="161">
        <v>85</v>
      </c>
      <c r="D13" s="168">
        <v>101</v>
      </c>
      <c r="E13" s="122">
        <v>80</v>
      </c>
      <c r="F13" s="122">
        <v>97</v>
      </c>
      <c r="G13" s="37">
        <v>115</v>
      </c>
      <c r="H13" s="296">
        <f t="shared" si="0"/>
        <v>0.18823529411764706</v>
      </c>
      <c r="I13" s="89">
        <f t="shared" si="0"/>
        <v>-0.2079207920792079</v>
      </c>
      <c r="J13" s="88">
        <f t="shared" si="0"/>
        <v>0.2125</v>
      </c>
      <c r="K13" s="132">
        <f t="shared" si="0"/>
        <v>0.18556701030927836</v>
      </c>
      <c r="L13" s="293">
        <f t="shared" si="1"/>
        <v>0.0381508078994614</v>
      </c>
      <c r="M13" s="25">
        <f t="shared" si="2"/>
        <v>0.042136003337505216</v>
      </c>
      <c r="N13" s="24">
        <f t="shared" si="3"/>
        <v>0.03276003276003276</v>
      </c>
      <c r="O13" s="293">
        <f t="shared" si="4"/>
        <v>0.036397748592870545</v>
      </c>
      <c r="P13" s="26">
        <f t="shared" si="5"/>
        <v>0.042545320014798375</v>
      </c>
    </row>
    <row r="14" spans="2:16" ht="15" customHeight="1" thickBot="1">
      <c r="B14" s="56" t="s">
        <v>0</v>
      </c>
      <c r="C14" s="57">
        <f>SUM(C6:C13)</f>
        <v>2228</v>
      </c>
      <c r="D14" s="126">
        <f>SUM(D6:D13)</f>
        <v>2397</v>
      </c>
      <c r="E14" s="126">
        <f>SUM(E6:E13)</f>
        <v>2442</v>
      </c>
      <c r="F14" s="126">
        <f>SUM(F6:F13)</f>
        <v>2665</v>
      </c>
      <c r="G14" s="58">
        <f>SUM(G6:G13)</f>
        <v>2703</v>
      </c>
      <c r="H14" s="298">
        <f>IF(ISERROR((+D14-C14)/C14),"NC",(+D14-C14)/C14)</f>
        <v>0.07585278276481149</v>
      </c>
      <c r="I14" s="61">
        <f>IF(ISERROR((+E14-D14)/D14),"NC",(+E14-D14)/D14)</f>
        <v>0.01877346683354193</v>
      </c>
      <c r="J14" s="60">
        <f>IF(ISERROR((+F14-E14)/E14),"NC",(+F14-E14)/E14)</f>
        <v>0.09131859131859132</v>
      </c>
      <c r="K14" s="133">
        <f>IF(ISERROR((+G14-F14)/F14),"NC",(+G14-F14)/F14)</f>
        <v>0.01425891181988743</v>
      </c>
      <c r="L14" s="284">
        <f t="shared" si="1"/>
        <v>1</v>
      </c>
      <c r="M14" s="64">
        <f t="shared" si="2"/>
        <v>1</v>
      </c>
      <c r="N14" s="63">
        <f t="shared" si="3"/>
        <v>1</v>
      </c>
      <c r="O14" s="284">
        <f t="shared" si="4"/>
        <v>1</v>
      </c>
      <c r="P14" s="65">
        <f t="shared" si="5"/>
        <v>1</v>
      </c>
    </row>
    <row r="15" spans="6:7" ht="15" customHeight="1">
      <c r="F15" s="199"/>
      <c r="G15" s="199"/>
    </row>
    <row r="16" spans="2:7" ht="15" customHeight="1">
      <c r="B16" s="12" t="s">
        <v>385</v>
      </c>
      <c r="F16" s="199"/>
      <c r="G16" s="199"/>
    </row>
    <row r="17" spans="6:7" ht="15" customHeight="1">
      <c r="F17" s="199"/>
      <c r="G17" s="199"/>
    </row>
    <row r="18" spans="6:7" ht="15" customHeight="1">
      <c r="F18" s="199"/>
      <c r="G18" s="199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sheetProtection/>
  <mergeCells count="5">
    <mergeCell ref="L4:P4"/>
    <mergeCell ref="B4:B5"/>
    <mergeCell ref="A6:A13"/>
    <mergeCell ref="C4:G4"/>
    <mergeCell ref="H4:K4"/>
  </mergeCells>
  <conditionalFormatting sqref="H6:K14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D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4.140625" style="3" customWidth="1"/>
    <col min="3" max="11" width="8.7109375" style="3" customWidth="1"/>
    <col min="12" max="24" width="5.7109375" style="3" customWidth="1"/>
    <col min="25" max="25" width="6.140625" style="3" bestFit="1" customWidth="1"/>
    <col min="26" max="37" width="5.7109375" style="3" customWidth="1"/>
    <col min="38" max="38" width="6.140625" style="3" bestFit="1" customWidth="1"/>
    <col min="39" max="52" width="5.7109375" style="3" customWidth="1"/>
    <col min="53" max="54" width="6.140625" style="5" bestFit="1" customWidth="1"/>
    <col min="55" max="56" width="6.7109375" style="5" bestFit="1" customWidth="1"/>
    <col min="57" max="16384" width="9.140625" style="3" customWidth="1"/>
  </cols>
  <sheetData>
    <row r="1" spans="1:6" ht="15">
      <c r="A1" s="201"/>
      <c r="B1" s="201" t="s">
        <v>379</v>
      </c>
      <c r="C1" s="201"/>
      <c r="D1" s="201"/>
      <c r="E1" s="201"/>
      <c r="F1" s="201"/>
    </row>
    <row r="2" spans="1:6" ht="15.75" thickBot="1">
      <c r="A2" s="201"/>
      <c r="B2" s="201"/>
      <c r="C2" s="201"/>
      <c r="D2" s="201"/>
      <c r="E2" s="201"/>
      <c r="F2" s="201"/>
    </row>
    <row r="3" spans="2:56" ht="16.5" thickBot="1">
      <c r="B3" s="6"/>
      <c r="C3" s="440" t="s">
        <v>382</v>
      </c>
      <c r="D3" s="441"/>
      <c r="E3" s="441"/>
      <c r="F3" s="441"/>
      <c r="G3" s="442"/>
      <c r="H3" s="443" t="s">
        <v>13</v>
      </c>
      <c r="I3" s="444"/>
      <c r="J3" s="444"/>
      <c r="K3" s="445"/>
      <c r="BA3" s="3"/>
      <c r="BB3" s="3"/>
      <c r="BC3" s="3"/>
      <c r="BD3" s="3"/>
    </row>
    <row r="4" spans="1:11" s="4" customFormat="1" ht="23.25" thickBot="1">
      <c r="A4" s="201"/>
      <c r="B4" s="200" t="s">
        <v>377</v>
      </c>
      <c r="C4" s="299">
        <v>2011</v>
      </c>
      <c r="D4" s="299">
        <v>2012</v>
      </c>
      <c r="E4" s="299">
        <v>2013</v>
      </c>
      <c r="F4" s="300">
        <v>2014</v>
      </c>
      <c r="G4" s="300">
        <v>2015</v>
      </c>
      <c r="H4" s="301" t="s">
        <v>334</v>
      </c>
      <c r="I4" s="301" t="s">
        <v>335</v>
      </c>
      <c r="J4" s="302" t="s">
        <v>336</v>
      </c>
      <c r="K4" s="302" t="s">
        <v>378</v>
      </c>
    </row>
    <row r="5" spans="1:56" ht="12" thickBot="1">
      <c r="A5" s="283"/>
      <c r="B5" s="307" t="s">
        <v>0</v>
      </c>
      <c r="C5" s="303">
        <v>50892</v>
      </c>
      <c r="D5" s="303">
        <v>60708</v>
      </c>
      <c r="E5" s="303">
        <v>62444</v>
      </c>
      <c r="F5" s="303">
        <v>60287</v>
      </c>
      <c r="G5" s="303">
        <v>57477</v>
      </c>
      <c r="H5" s="304">
        <f>(D5-C5)/C5</f>
        <v>0.19287903796274464</v>
      </c>
      <c r="I5" s="304">
        <f>(E5-D5)/D5</f>
        <v>0.028595901693351782</v>
      </c>
      <c r="J5" s="305">
        <f>(F5-E5)/E5</f>
        <v>-0.03454295048363334</v>
      </c>
      <c r="K5" s="306">
        <f>(G5-F5)/F5</f>
        <v>-0.04661038034733856</v>
      </c>
      <c r="BA5" s="3"/>
      <c r="BB5" s="3"/>
      <c r="BC5" s="3"/>
      <c r="BD5" s="3"/>
    </row>
    <row r="7" spans="53:56" ht="13.5" customHeight="1">
      <c r="BA7" s="3"/>
      <c r="BB7" s="3"/>
      <c r="BC7" s="3"/>
      <c r="BD7" s="3"/>
    </row>
  </sheetData>
  <sheetProtection/>
  <mergeCells count="2">
    <mergeCell ref="C3:G3"/>
    <mergeCell ref="H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16" width="8.7109375" style="0" customWidth="1"/>
  </cols>
  <sheetData>
    <row r="1" ht="15" customHeight="1">
      <c r="B1" s="2" t="str">
        <f>+Chieri!B1</f>
        <v>FLUSSO TOTALE di disponibili al lavoro per comune di domicilio - Anni 2011-2015</v>
      </c>
    </row>
    <row r="2" spans="1:2" ht="15" customHeight="1">
      <c r="A2" s="6"/>
      <c r="B2" s="10" t="s">
        <v>15</v>
      </c>
    </row>
    <row r="3" spans="2:4" ht="15" customHeight="1" thickBot="1">
      <c r="B3" s="2"/>
      <c r="C3" s="11"/>
      <c r="D3" s="11"/>
    </row>
    <row r="4" spans="1:16" ht="21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8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32"/>
      <c r="B6" s="15" t="s">
        <v>2</v>
      </c>
      <c r="C6" s="16">
        <v>892</v>
      </c>
      <c r="D6" s="136">
        <v>932</v>
      </c>
      <c r="E6" s="186">
        <v>819</v>
      </c>
      <c r="F6" s="248">
        <v>876</v>
      </c>
      <c r="G6" s="321">
        <v>892</v>
      </c>
      <c r="H6" s="310">
        <f aca="true" t="shared" si="0" ref="H6:K27">IF(ISERROR((+D6-C6)/C6),"NC",(+D6-C6)/C6)</f>
        <v>0.04484304932735426</v>
      </c>
      <c r="I6" s="18">
        <f t="shared" si="0"/>
        <v>-0.12124463519313304</v>
      </c>
      <c r="J6" s="17">
        <f t="shared" si="0"/>
        <v>0.0695970695970696</v>
      </c>
      <c r="K6" s="311">
        <f t="shared" si="0"/>
        <v>0.0182648401826484</v>
      </c>
      <c r="L6" s="292">
        <f aca="true" t="shared" si="1" ref="L6:L27">+C6/C$27</f>
        <v>0.41011494252873565</v>
      </c>
      <c r="M6" s="20">
        <f aca="true" t="shared" si="2" ref="M6:M27">+D6/D$27</f>
        <v>0.3960900977475563</v>
      </c>
      <c r="N6" s="333">
        <f aca="true" t="shared" si="3" ref="N6:N27">+E6/E$27</f>
        <v>0.3666069829901522</v>
      </c>
      <c r="O6" s="333">
        <f aca="true" t="shared" si="4" ref="O6:P27">+F6/F$27</f>
        <v>0.3857331571994716</v>
      </c>
      <c r="P6" s="327">
        <f t="shared" si="4"/>
        <v>0.38581314878892736</v>
      </c>
    </row>
    <row r="7" spans="1:16" ht="15" customHeight="1">
      <c r="A7" s="432"/>
      <c r="B7" s="35" t="s">
        <v>43</v>
      </c>
      <c r="C7" s="36">
        <v>229</v>
      </c>
      <c r="D7" s="122">
        <v>271</v>
      </c>
      <c r="E7" s="122">
        <v>254</v>
      </c>
      <c r="F7" s="36">
        <v>236</v>
      </c>
      <c r="G7" s="322">
        <v>234</v>
      </c>
      <c r="H7" s="312">
        <f t="shared" si="0"/>
        <v>0.18340611353711792</v>
      </c>
      <c r="I7" s="23">
        <f t="shared" si="0"/>
        <v>-0.06273062730627306</v>
      </c>
      <c r="J7" s="22">
        <f t="shared" si="0"/>
        <v>-0.07086614173228346</v>
      </c>
      <c r="K7" s="313">
        <f t="shared" si="0"/>
        <v>-0.00847457627118644</v>
      </c>
      <c r="L7" s="293">
        <f t="shared" si="1"/>
        <v>0.10528735632183908</v>
      </c>
      <c r="M7" s="25">
        <f t="shared" si="2"/>
        <v>0.11517212069698257</v>
      </c>
      <c r="N7" s="334">
        <f t="shared" si="3"/>
        <v>0.11369740376007162</v>
      </c>
      <c r="O7" s="334">
        <f t="shared" si="4"/>
        <v>0.10391897842360194</v>
      </c>
      <c r="P7" s="328">
        <f t="shared" si="4"/>
        <v>0.10121107266435986</v>
      </c>
    </row>
    <row r="8" spans="1:16" ht="15" customHeight="1">
      <c r="A8" s="432"/>
      <c r="B8" s="27" t="s">
        <v>44</v>
      </c>
      <c r="C8" s="28">
        <v>9</v>
      </c>
      <c r="D8" s="121">
        <v>4</v>
      </c>
      <c r="E8" s="121">
        <v>5</v>
      </c>
      <c r="F8" s="28">
        <v>12</v>
      </c>
      <c r="G8" s="323">
        <v>6</v>
      </c>
      <c r="H8" s="314">
        <f t="shared" si="0"/>
        <v>-0.5555555555555556</v>
      </c>
      <c r="I8" s="31">
        <f t="shared" si="0"/>
        <v>0.25</v>
      </c>
      <c r="J8" s="30">
        <f t="shared" si="0"/>
        <v>1.4</v>
      </c>
      <c r="K8" s="315">
        <f t="shared" si="0"/>
        <v>-0.5</v>
      </c>
      <c r="L8" s="294">
        <f t="shared" si="1"/>
        <v>0.004137931034482759</v>
      </c>
      <c r="M8" s="33">
        <f t="shared" si="2"/>
        <v>0.0016999575010624734</v>
      </c>
      <c r="N8" s="335">
        <f t="shared" si="3"/>
        <v>0.0022381378692927483</v>
      </c>
      <c r="O8" s="335">
        <f t="shared" si="4"/>
        <v>0.005284015852047556</v>
      </c>
      <c r="P8" s="329">
        <f t="shared" si="4"/>
        <v>0.0025951557093425604</v>
      </c>
    </row>
    <row r="9" spans="1:16" ht="15" customHeight="1">
      <c r="A9" s="432"/>
      <c r="B9" s="35" t="s">
        <v>45</v>
      </c>
      <c r="C9" s="36">
        <v>59</v>
      </c>
      <c r="D9" s="122">
        <v>49</v>
      </c>
      <c r="E9" s="122">
        <v>45</v>
      </c>
      <c r="F9" s="36">
        <v>35</v>
      </c>
      <c r="G9" s="322">
        <v>52</v>
      </c>
      <c r="H9" s="312">
        <f t="shared" si="0"/>
        <v>-0.1694915254237288</v>
      </c>
      <c r="I9" s="23">
        <f t="shared" si="0"/>
        <v>-0.08163265306122448</v>
      </c>
      <c r="J9" s="22">
        <f t="shared" si="0"/>
        <v>-0.2222222222222222</v>
      </c>
      <c r="K9" s="313">
        <f t="shared" si="0"/>
        <v>0.4857142857142857</v>
      </c>
      <c r="L9" s="293">
        <f t="shared" si="1"/>
        <v>0.027126436781609194</v>
      </c>
      <c r="M9" s="25">
        <f t="shared" si="2"/>
        <v>0.0208244793880153</v>
      </c>
      <c r="N9" s="334">
        <f t="shared" si="3"/>
        <v>0.020143240823634737</v>
      </c>
      <c r="O9" s="334">
        <f t="shared" si="4"/>
        <v>0.015411712901805373</v>
      </c>
      <c r="P9" s="328">
        <f t="shared" si="4"/>
        <v>0.02249134948096886</v>
      </c>
    </row>
    <row r="10" spans="1:16" ht="15" customHeight="1">
      <c r="A10" s="432"/>
      <c r="B10" s="27" t="s">
        <v>46</v>
      </c>
      <c r="C10" s="28">
        <v>33</v>
      </c>
      <c r="D10" s="121">
        <v>32</v>
      </c>
      <c r="E10" s="121">
        <v>43</v>
      </c>
      <c r="F10" s="28">
        <v>50</v>
      </c>
      <c r="G10" s="323">
        <v>44</v>
      </c>
      <c r="H10" s="314">
        <f t="shared" si="0"/>
        <v>-0.030303030303030304</v>
      </c>
      <c r="I10" s="31">
        <f t="shared" si="0"/>
        <v>0.34375</v>
      </c>
      <c r="J10" s="30">
        <f t="shared" si="0"/>
        <v>0.16279069767441862</v>
      </c>
      <c r="K10" s="315">
        <f t="shared" si="0"/>
        <v>-0.12</v>
      </c>
      <c r="L10" s="294">
        <f t="shared" si="1"/>
        <v>0.015172413793103448</v>
      </c>
      <c r="M10" s="33">
        <f t="shared" si="2"/>
        <v>0.013599660008499787</v>
      </c>
      <c r="N10" s="335">
        <f t="shared" si="3"/>
        <v>0.019247985675917637</v>
      </c>
      <c r="O10" s="335">
        <f t="shared" si="4"/>
        <v>0.022016732716864818</v>
      </c>
      <c r="P10" s="329">
        <f t="shared" si="4"/>
        <v>0.01903114186851211</v>
      </c>
    </row>
    <row r="11" spans="1:16" ht="15" customHeight="1">
      <c r="A11" s="432"/>
      <c r="B11" s="35" t="s">
        <v>47</v>
      </c>
      <c r="C11" s="36">
        <v>27</v>
      </c>
      <c r="D11" s="122">
        <v>33</v>
      </c>
      <c r="E11" s="122">
        <v>39</v>
      </c>
      <c r="F11" s="36">
        <v>39</v>
      </c>
      <c r="G11" s="322">
        <v>38</v>
      </c>
      <c r="H11" s="312">
        <f t="shared" si="0"/>
        <v>0.2222222222222222</v>
      </c>
      <c r="I11" s="23">
        <f t="shared" si="0"/>
        <v>0.18181818181818182</v>
      </c>
      <c r="J11" s="22">
        <f t="shared" si="0"/>
        <v>0</v>
      </c>
      <c r="K11" s="313">
        <f t="shared" si="0"/>
        <v>-0.02564102564102564</v>
      </c>
      <c r="L11" s="293">
        <f t="shared" si="1"/>
        <v>0.012413793103448275</v>
      </c>
      <c r="M11" s="25">
        <f t="shared" si="2"/>
        <v>0.014024649383765405</v>
      </c>
      <c r="N11" s="334">
        <f t="shared" si="3"/>
        <v>0.017457475380483437</v>
      </c>
      <c r="O11" s="334">
        <f t="shared" si="4"/>
        <v>0.017173051519154558</v>
      </c>
      <c r="P11" s="328">
        <f t="shared" si="4"/>
        <v>0.01643598615916955</v>
      </c>
    </row>
    <row r="12" spans="1:16" ht="15" customHeight="1">
      <c r="A12" s="432"/>
      <c r="B12" s="38" t="s">
        <v>48</v>
      </c>
      <c r="C12" s="39">
        <v>57</v>
      </c>
      <c r="D12" s="123">
        <v>72</v>
      </c>
      <c r="E12" s="123">
        <v>68</v>
      </c>
      <c r="F12" s="39">
        <v>49</v>
      </c>
      <c r="G12" s="324">
        <v>66</v>
      </c>
      <c r="H12" s="314">
        <f t="shared" si="0"/>
        <v>0.2631578947368421</v>
      </c>
      <c r="I12" s="31">
        <f t="shared" si="0"/>
        <v>-0.05555555555555555</v>
      </c>
      <c r="J12" s="30">
        <f t="shared" si="0"/>
        <v>-0.27941176470588236</v>
      </c>
      <c r="K12" s="315">
        <f t="shared" si="0"/>
        <v>0.3469387755102041</v>
      </c>
      <c r="L12" s="294">
        <f t="shared" si="1"/>
        <v>0.02620689655172414</v>
      </c>
      <c r="M12" s="33">
        <f t="shared" si="2"/>
        <v>0.03059923501912452</v>
      </c>
      <c r="N12" s="335">
        <f t="shared" si="3"/>
        <v>0.03043867502238138</v>
      </c>
      <c r="O12" s="335">
        <f t="shared" si="4"/>
        <v>0.02157639806252752</v>
      </c>
      <c r="P12" s="329">
        <f t="shared" si="4"/>
        <v>0.028546712802768166</v>
      </c>
    </row>
    <row r="13" spans="1:16" ht="15" customHeight="1">
      <c r="A13" s="432"/>
      <c r="B13" s="35" t="s">
        <v>49</v>
      </c>
      <c r="C13" s="36">
        <v>5</v>
      </c>
      <c r="D13" s="122">
        <v>10</v>
      </c>
      <c r="E13" s="122">
        <v>7</v>
      </c>
      <c r="F13" s="36">
        <v>7</v>
      </c>
      <c r="G13" s="322">
        <v>8</v>
      </c>
      <c r="H13" s="312">
        <f t="shared" si="0"/>
        <v>1</v>
      </c>
      <c r="I13" s="23">
        <f t="shared" si="0"/>
        <v>-0.3</v>
      </c>
      <c r="J13" s="22">
        <f t="shared" si="0"/>
        <v>0</v>
      </c>
      <c r="K13" s="313">
        <f t="shared" si="0"/>
        <v>0.14285714285714285</v>
      </c>
      <c r="L13" s="293">
        <f t="shared" si="1"/>
        <v>0.0022988505747126436</v>
      </c>
      <c r="M13" s="25">
        <f t="shared" si="2"/>
        <v>0.004249893752656183</v>
      </c>
      <c r="N13" s="334">
        <f t="shared" si="3"/>
        <v>0.003133393017009848</v>
      </c>
      <c r="O13" s="334">
        <f t="shared" si="4"/>
        <v>0.0030823425803610744</v>
      </c>
      <c r="P13" s="328">
        <f t="shared" si="4"/>
        <v>0.0034602076124567475</v>
      </c>
    </row>
    <row r="14" spans="1:16" ht="15" customHeight="1">
      <c r="A14" s="432"/>
      <c r="B14" s="41" t="s">
        <v>50</v>
      </c>
      <c r="C14" s="42">
        <v>70</v>
      </c>
      <c r="D14" s="124">
        <v>65</v>
      </c>
      <c r="E14" s="124">
        <v>60</v>
      </c>
      <c r="F14" s="42">
        <v>59</v>
      </c>
      <c r="G14" s="325">
        <v>73</v>
      </c>
      <c r="H14" s="316">
        <f t="shared" si="0"/>
        <v>-0.07142857142857142</v>
      </c>
      <c r="I14" s="44">
        <f t="shared" si="0"/>
        <v>-0.07692307692307693</v>
      </c>
      <c r="J14" s="43">
        <f t="shared" si="0"/>
        <v>-0.016666666666666666</v>
      </c>
      <c r="K14" s="317">
        <f t="shared" si="0"/>
        <v>0.23728813559322035</v>
      </c>
      <c r="L14" s="308">
        <f t="shared" si="1"/>
        <v>0.03218390804597701</v>
      </c>
      <c r="M14" s="46">
        <f t="shared" si="2"/>
        <v>0.027624309392265192</v>
      </c>
      <c r="N14" s="335">
        <f t="shared" si="3"/>
        <v>0.02685765443151298</v>
      </c>
      <c r="O14" s="335">
        <f t="shared" si="4"/>
        <v>0.025979744605900485</v>
      </c>
      <c r="P14" s="329">
        <f t="shared" si="4"/>
        <v>0.03157439446366782</v>
      </c>
    </row>
    <row r="15" spans="1:16" ht="15" customHeight="1">
      <c r="A15" s="432"/>
      <c r="B15" s="35" t="s">
        <v>51</v>
      </c>
      <c r="C15" s="36">
        <v>200</v>
      </c>
      <c r="D15" s="122">
        <v>212</v>
      </c>
      <c r="E15" s="122">
        <v>221</v>
      </c>
      <c r="F15" s="36">
        <v>209</v>
      </c>
      <c r="G15" s="322">
        <v>207</v>
      </c>
      <c r="H15" s="312">
        <f t="shared" si="0"/>
        <v>0.06</v>
      </c>
      <c r="I15" s="23">
        <f t="shared" si="0"/>
        <v>0.04245283018867924</v>
      </c>
      <c r="J15" s="22">
        <f t="shared" si="0"/>
        <v>-0.05429864253393665</v>
      </c>
      <c r="K15" s="313">
        <f t="shared" si="0"/>
        <v>-0.009569377990430622</v>
      </c>
      <c r="L15" s="293">
        <f t="shared" si="1"/>
        <v>0.09195402298850575</v>
      </c>
      <c r="M15" s="25">
        <f t="shared" si="2"/>
        <v>0.09009774755631109</v>
      </c>
      <c r="N15" s="334">
        <f t="shared" si="3"/>
        <v>0.09892569382273948</v>
      </c>
      <c r="O15" s="334">
        <f t="shared" si="4"/>
        <v>0.09202994275649494</v>
      </c>
      <c r="P15" s="328">
        <f t="shared" si="4"/>
        <v>0.08953287197231834</v>
      </c>
    </row>
    <row r="16" spans="1:16" ht="15" customHeight="1">
      <c r="A16" s="432"/>
      <c r="B16" s="48" t="s">
        <v>52</v>
      </c>
      <c r="C16" s="49">
        <v>32</v>
      </c>
      <c r="D16" s="125">
        <v>46</v>
      </c>
      <c r="E16" s="125">
        <v>34</v>
      </c>
      <c r="F16" s="49">
        <v>50</v>
      </c>
      <c r="G16" s="326">
        <v>39</v>
      </c>
      <c r="H16" s="318">
        <f t="shared" si="0"/>
        <v>0.4375</v>
      </c>
      <c r="I16" s="52">
        <f t="shared" si="0"/>
        <v>-0.2608695652173913</v>
      </c>
      <c r="J16" s="51">
        <f t="shared" si="0"/>
        <v>0.47058823529411764</v>
      </c>
      <c r="K16" s="319">
        <f t="shared" si="0"/>
        <v>-0.22</v>
      </c>
      <c r="L16" s="309">
        <f t="shared" si="1"/>
        <v>0.014712643678160919</v>
      </c>
      <c r="M16" s="54">
        <f t="shared" si="2"/>
        <v>0.019549511262218443</v>
      </c>
      <c r="N16" s="335">
        <f t="shared" si="3"/>
        <v>0.01521933751119069</v>
      </c>
      <c r="O16" s="335">
        <f t="shared" si="4"/>
        <v>0.022016732716864818</v>
      </c>
      <c r="P16" s="329">
        <f t="shared" si="4"/>
        <v>0.016868512110726645</v>
      </c>
    </row>
    <row r="17" spans="1:16" ht="15" customHeight="1">
      <c r="A17" s="432"/>
      <c r="B17" s="35" t="s">
        <v>53</v>
      </c>
      <c r="C17" s="36">
        <v>117</v>
      </c>
      <c r="D17" s="122">
        <v>144</v>
      </c>
      <c r="E17" s="122">
        <v>164</v>
      </c>
      <c r="F17" s="36">
        <v>139</v>
      </c>
      <c r="G17" s="322">
        <v>163</v>
      </c>
      <c r="H17" s="312">
        <f aca="true" t="shared" si="5" ref="H17:K22">IF(ISERROR((+D17-C17)/C17),"NC",(+D17-C17)/C17)</f>
        <v>0.23076923076923078</v>
      </c>
      <c r="I17" s="23">
        <f t="shared" si="5"/>
        <v>0.1388888888888889</v>
      </c>
      <c r="J17" s="22">
        <f t="shared" si="5"/>
        <v>-0.1524390243902439</v>
      </c>
      <c r="K17" s="313">
        <f t="shared" si="5"/>
        <v>0.17266187050359713</v>
      </c>
      <c r="L17" s="293">
        <f t="shared" si="1"/>
        <v>0.05379310344827586</v>
      </c>
      <c r="M17" s="25">
        <f t="shared" si="2"/>
        <v>0.06119847003824904</v>
      </c>
      <c r="N17" s="334">
        <f t="shared" si="3"/>
        <v>0.07341092211280215</v>
      </c>
      <c r="O17" s="334">
        <f t="shared" si="4"/>
        <v>0.06120651695288419</v>
      </c>
      <c r="P17" s="328">
        <f t="shared" si="4"/>
        <v>0.07050173010380623</v>
      </c>
    </row>
    <row r="18" spans="1:16" ht="15" customHeight="1">
      <c r="A18" s="432"/>
      <c r="B18" s="48" t="s">
        <v>54</v>
      </c>
      <c r="C18" s="49">
        <v>22</v>
      </c>
      <c r="D18" s="125">
        <v>22</v>
      </c>
      <c r="E18" s="125">
        <v>25</v>
      </c>
      <c r="F18" s="49">
        <v>29</v>
      </c>
      <c r="G18" s="326">
        <v>26</v>
      </c>
      <c r="H18" s="318">
        <f t="shared" si="5"/>
        <v>0</v>
      </c>
      <c r="I18" s="52">
        <f t="shared" si="5"/>
        <v>0.13636363636363635</v>
      </c>
      <c r="J18" s="51">
        <f t="shared" si="5"/>
        <v>0.16</v>
      </c>
      <c r="K18" s="319">
        <f t="shared" si="5"/>
        <v>-0.10344827586206896</v>
      </c>
      <c r="L18" s="309">
        <f t="shared" si="1"/>
        <v>0.010114942528735632</v>
      </c>
      <c r="M18" s="54">
        <f t="shared" si="2"/>
        <v>0.009349766255843604</v>
      </c>
      <c r="N18" s="335">
        <f t="shared" si="3"/>
        <v>0.011190689346463742</v>
      </c>
      <c r="O18" s="335">
        <f t="shared" si="4"/>
        <v>0.012769704975781594</v>
      </c>
      <c r="P18" s="329">
        <f t="shared" si="4"/>
        <v>0.01124567474048443</v>
      </c>
    </row>
    <row r="19" spans="1:16" ht="15" customHeight="1">
      <c r="A19" s="432"/>
      <c r="B19" s="35" t="s">
        <v>55</v>
      </c>
      <c r="C19" s="36">
        <v>11</v>
      </c>
      <c r="D19" s="122">
        <v>21</v>
      </c>
      <c r="E19" s="122">
        <v>18</v>
      </c>
      <c r="F19" s="36">
        <v>19</v>
      </c>
      <c r="G19" s="322">
        <v>23</v>
      </c>
      <c r="H19" s="312">
        <f t="shared" si="5"/>
        <v>0.9090909090909091</v>
      </c>
      <c r="I19" s="23">
        <f t="shared" si="5"/>
        <v>-0.14285714285714285</v>
      </c>
      <c r="J19" s="22">
        <f t="shared" si="5"/>
        <v>0.05555555555555555</v>
      </c>
      <c r="K19" s="313">
        <f t="shared" si="5"/>
        <v>0.21052631578947367</v>
      </c>
      <c r="L19" s="293">
        <f t="shared" si="1"/>
        <v>0.005057471264367816</v>
      </c>
      <c r="M19" s="25">
        <f t="shared" si="2"/>
        <v>0.008924776880577986</v>
      </c>
      <c r="N19" s="334">
        <f t="shared" si="3"/>
        <v>0.008057296329453895</v>
      </c>
      <c r="O19" s="334">
        <f t="shared" si="4"/>
        <v>0.00836635843240863</v>
      </c>
      <c r="P19" s="328">
        <f t="shared" si="4"/>
        <v>0.009948096885813149</v>
      </c>
    </row>
    <row r="20" spans="1:16" ht="15" customHeight="1">
      <c r="A20" s="432"/>
      <c r="B20" s="48" t="s">
        <v>56</v>
      </c>
      <c r="C20" s="49">
        <v>62</v>
      </c>
      <c r="D20" s="125">
        <v>54</v>
      </c>
      <c r="E20" s="125">
        <v>62</v>
      </c>
      <c r="F20" s="49">
        <v>66</v>
      </c>
      <c r="G20" s="326">
        <v>47</v>
      </c>
      <c r="H20" s="318">
        <f t="shared" si="5"/>
        <v>-0.12903225806451613</v>
      </c>
      <c r="I20" s="52">
        <f t="shared" si="5"/>
        <v>0.14814814814814814</v>
      </c>
      <c r="J20" s="51">
        <f t="shared" si="5"/>
        <v>0.06451612903225806</v>
      </c>
      <c r="K20" s="319">
        <f t="shared" si="5"/>
        <v>-0.2878787878787879</v>
      </c>
      <c r="L20" s="309">
        <f t="shared" si="1"/>
        <v>0.028505747126436783</v>
      </c>
      <c r="M20" s="54">
        <f t="shared" si="2"/>
        <v>0.022949426264343393</v>
      </c>
      <c r="N20" s="335">
        <f t="shared" si="3"/>
        <v>0.02775290957923008</v>
      </c>
      <c r="O20" s="335">
        <f t="shared" si="4"/>
        <v>0.02906208718626156</v>
      </c>
      <c r="P20" s="329">
        <f t="shared" si="4"/>
        <v>0.02032871972318339</v>
      </c>
    </row>
    <row r="21" spans="1:16" ht="15" customHeight="1">
      <c r="A21" s="432"/>
      <c r="B21" s="35" t="s">
        <v>57</v>
      </c>
      <c r="C21" s="36">
        <v>65</v>
      </c>
      <c r="D21" s="122">
        <v>81</v>
      </c>
      <c r="E21" s="122">
        <v>60</v>
      </c>
      <c r="F21" s="36">
        <v>77</v>
      </c>
      <c r="G21" s="322">
        <v>65</v>
      </c>
      <c r="H21" s="312">
        <f t="shared" si="5"/>
        <v>0.24615384615384617</v>
      </c>
      <c r="I21" s="23">
        <f t="shared" si="5"/>
        <v>-0.25925925925925924</v>
      </c>
      <c r="J21" s="22">
        <f t="shared" si="5"/>
        <v>0.2833333333333333</v>
      </c>
      <c r="K21" s="313">
        <f t="shared" si="5"/>
        <v>-0.15584415584415584</v>
      </c>
      <c r="L21" s="293">
        <f t="shared" si="1"/>
        <v>0.029885057471264367</v>
      </c>
      <c r="M21" s="25">
        <f t="shared" si="2"/>
        <v>0.034424139396515084</v>
      </c>
      <c r="N21" s="334">
        <f t="shared" si="3"/>
        <v>0.02685765443151298</v>
      </c>
      <c r="O21" s="334">
        <f t="shared" si="4"/>
        <v>0.033905768383971815</v>
      </c>
      <c r="P21" s="328">
        <f t="shared" si="4"/>
        <v>0.028114186851211073</v>
      </c>
    </row>
    <row r="22" spans="1:16" ht="15" customHeight="1">
      <c r="A22" s="432"/>
      <c r="B22" s="48" t="s">
        <v>58</v>
      </c>
      <c r="C22" s="49">
        <v>34</v>
      </c>
      <c r="D22" s="125">
        <v>39</v>
      </c>
      <c r="E22" s="125">
        <v>40</v>
      </c>
      <c r="F22" s="49">
        <v>45</v>
      </c>
      <c r="G22" s="326">
        <v>61</v>
      </c>
      <c r="H22" s="318">
        <f t="shared" si="5"/>
        <v>0.14705882352941177</v>
      </c>
      <c r="I22" s="52">
        <f t="shared" si="5"/>
        <v>0.02564102564102564</v>
      </c>
      <c r="J22" s="51">
        <f t="shared" si="5"/>
        <v>0.125</v>
      </c>
      <c r="K22" s="319">
        <f t="shared" si="5"/>
        <v>0.35555555555555557</v>
      </c>
      <c r="L22" s="309">
        <f t="shared" si="1"/>
        <v>0.015632183908045976</v>
      </c>
      <c r="M22" s="54">
        <f t="shared" si="2"/>
        <v>0.016574585635359115</v>
      </c>
      <c r="N22" s="335">
        <f t="shared" si="3"/>
        <v>0.017905102954341987</v>
      </c>
      <c r="O22" s="335">
        <f t="shared" si="4"/>
        <v>0.019815059445178335</v>
      </c>
      <c r="P22" s="329">
        <f t="shared" si="4"/>
        <v>0.026384083044982697</v>
      </c>
    </row>
    <row r="23" spans="1:16" ht="15" customHeight="1">
      <c r="A23" s="432"/>
      <c r="B23" s="35" t="s">
        <v>59</v>
      </c>
      <c r="C23" s="36">
        <v>18</v>
      </c>
      <c r="D23" s="122">
        <v>27</v>
      </c>
      <c r="E23" s="122">
        <v>33</v>
      </c>
      <c r="F23" s="36">
        <v>30</v>
      </c>
      <c r="G23" s="322">
        <v>26</v>
      </c>
      <c r="H23" s="312">
        <f t="shared" si="0"/>
        <v>0.5</v>
      </c>
      <c r="I23" s="23">
        <f t="shared" si="0"/>
        <v>0.2222222222222222</v>
      </c>
      <c r="J23" s="22">
        <f t="shared" si="0"/>
        <v>-0.09090909090909091</v>
      </c>
      <c r="K23" s="313">
        <f t="shared" si="0"/>
        <v>-0.13333333333333333</v>
      </c>
      <c r="L23" s="293">
        <f t="shared" si="1"/>
        <v>0.008275862068965517</v>
      </c>
      <c r="M23" s="25">
        <f t="shared" si="2"/>
        <v>0.011474713132171696</v>
      </c>
      <c r="N23" s="336">
        <f t="shared" si="3"/>
        <v>0.01477170993733214</v>
      </c>
      <c r="O23" s="336">
        <f t="shared" si="4"/>
        <v>0.013210039630118891</v>
      </c>
      <c r="P23" s="330">
        <f t="shared" si="4"/>
        <v>0.01124567474048443</v>
      </c>
    </row>
    <row r="24" spans="1:16" ht="15" customHeight="1">
      <c r="A24" s="432"/>
      <c r="B24" s="48" t="s">
        <v>60</v>
      </c>
      <c r="C24" s="49">
        <v>67</v>
      </c>
      <c r="D24" s="125">
        <v>61</v>
      </c>
      <c r="E24" s="125">
        <v>79</v>
      </c>
      <c r="F24" s="49">
        <v>72</v>
      </c>
      <c r="G24" s="326">
        <v>82</v>
      </c>
      <c r="H24" s="318">
        <f t="shared" si="0"/>
        <v>-0.08955223880597014</v>
      </c>
      <c r="I24" s="52">
        <f t="shared" si="0"/>
        <v>0.29508196721311475</v>
      </c>
      <c r="J24" s="51">
        <f t="shared" si="0"/>
        <v>-0.08860759493670886</v>
      </c>
      <c r="K24" s="319">
        <f t="shared" si="0"/>
        <v>0.1388888888888889</v>
      </c>
      <c r="L24" s="309">
        <f t="shared" si="1"/>
        <v>0.030804597701149426</v>
      </c>
      <c r="M24" s="54">
        <f t="shared" si="2"/>
        <v>0.02592435189120272</v>
      </c>
      <c r="N24" s="335">
        <f t="shared" si="3"/>
        <v>0.03536257833482542</v>
      </c>
      <c r="O24" s="335">
        <f t="shared" si="4"/>
        <v>0.031704095112285335</v>
      </c>
      <c r="P24" s="329">
        <f t="shared" si="4"/>
        <v>0.03546712802768166</v>
      </c>
    </row>
    <row r="25" spans="1:16" ht="15" customHeight="1">
      <c r="A25" s="432"/>
      <c r="B25" s="35" t="s">
        <v>61</v>
      </c>
      <c r="C25" s="36">
        <v>132</v>
      </c>
      <c r="D25" s="122">
        <v>143</v>
      </c>
      <c r="E25" s="122">
        <v>125</v>
      </c>
      <c r="F25" s="36">
        <v>133</v>
      </c>
      <c r="G25" s="322">
        <v>129</v>
      </c>
      <c r="H25" s="312">
        <f t="shared" si="0"/>
        <v>0.08333333333333333</v>
      </c>
      <c r="I25" s="23">
        <f t="shared" si="0"/>
        <v>-0.1258741258741259</v>
      </c>
      <c r="J25" s="22">
        <f t="shared" si="0"/>
        <v>0.064</v>
      </c>
      <c r="K25" s="313">
        <f t="shared" si="0"/>
        <v>-0.03007518796992481</v>
      </c>
      <c r="L25" s="293">
        <f t="shared" si="1"/>
        <v>0.060689655172413794</v>
      </c>
      <c r="M25" s="25">
        <f t="shared" si="2"/>
        <v>0.06077348066298342</v>
      </c>
      <c r="N25" s="334">
        <f t="shared" si="3"/>
        <v>0.05595344673231871</v>
      </c>
      <c r="O25" s="334">
        <f t="shared" si="4"/>
        <v>0.05856450902686042</v>
      </c>
      <c r="P25" s="328">
        <f t="shared" si="4"/>
        <v>0.05579584775086505</v>
      </c>
    </row>
    <row r="26" spans="1:16" ht="12.75" customHeight="1" thickBot="1">
      <c r="A26" s="432"/>
      <c r="B26" s="48" t="s">
        <v>62</v>
      </c>
      <c r="C26" s="49">
        <v>34</v>
      </c>
      <c r="D26" s="125">
        <v>35</v>
      </c>
      <c r="E26" s="125">
        <v>33</v>
      </c>
      <c r="F26" s="49">
        <v>39</v>
      </c>
      <c r="G26" s="326">
        <v>31</v>
      </c>
      <c r="H26" s="318">
        <f t="shared" si="0"/>
        <v>0.029411764705882353</v>
      </c>
      <c r="I26" s="52">
        <f t="shared" si="0"/>
        <v>-0.05714285714285714</v>
      </c>
      <c r="J26" s="51">
        <f t="shared" si="0"/>
        <v>0.18181818181818182</v>
      </c>
      <c r="K26" s="319">
        <f t="shared" si="0"/>
        <v>-0.20512820512820512</v>
      </c>
      <c r="L26" s="309">
        <f t="shared" si="1"/>
        <v>0.015632183908045976</v>
      </c>
      <c r="M26" s="54">
        <f t="shared" si="2"/>
        <v>0.014874628134296642</v>
      </c>
      <c r="N26" s="337">
        <f t="shared" si="3"/>
        <v>0.01477170993733214</v>
      </c>
      <c r="O26" s="337">
        <f t="shared" si="4"/>
        <v>0.017173051519154558</v>
      </c>
      <c r="P26" s="331">
        <f t="shared" si="4"/>
        <v>0.013408304498269897</v>
      </c>
    </row>
    <row r="27" spans="1:16" ht="12.75" customHeight="1" thickBot="1">
      <c r="A27" s="432"/>
      <c r="B27" s="56" t="s">
        <v>0</v>
      </c>
      <c r="C27" s="57">
        <f>SUM(C6:C26)</f>
        <v>2175</v>
      </c>
      <c r="D27" s="126">
        <f>SUM(D6:D26)</f>
        <v>2353</v>
      </c>
      <c r="E27" s="126">
        <f>SUM(E6:E26)</f>
        <v>2234</v>
      </c>
      <c r="F27" s="57">
        <f>SUM(F6:F26)</f>
        <v>2271</v>
      </c>
      <c r="G27" s="265">
        <f>SUM(G6:G26)</f>
        <v>2312</v>
      </c>
      <c r="H27" s="298">
        <f t="shared" si="0"/>
        <v>0.08183908045977012</v>
      </c>
      <c r="I27" s="61">
        <f t="shared" si="0"/>
        <v>-0.05057373565660858</v>
      </c>
      <c r="J27" s="60">
        <f t="shared" si="0"/>
        <v>0.01656222023276634</v>
      </c>
      <c r="K27" s="320">
        <f t="shared" si="0"/>
        <v>0.01805372082782915</v>
      </c>
      <c r="L27" s="284">
        <f t="shared" si="1"/>
        <v>1</v>
      </c>
      <c r="M27" s="64">
        <f t="shared" si="2"/>
        <v>1</v>
      </c>
      <c r="N27" s="338">
        <f t="shared" si="3"/>
        <v>1</v>
      </c>
      <c r="O27" s="338">
        <f t="shared" si="4"/>
        <v>1</v>
      </c>
      <c r="P27" s="332">
        <f t="shared" si="4"/>
        <v>1</v>
      </c>
    </row>
    <row r="29" ht="12.75">
      <c r="B29" s="12" t="s">
        <v>385</v>
      </c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</sheetData>
  <sheetProtection/>
  <mergeCells count="5">
    <mergeCell ref="L4:P4"/>
    <mergeCell ref="B4:B5"/>
    <mergeCell ref="A6:A27"/>
    <mergeCell ref="C4:G4"/>
    <mergeCell ref="H4:K4"/>
  </mergeCells>
  <conditionalFormatting sqref="H6:K2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PageLayoutView="0" workbookViewId="0" topLeftCell="A1">
      <selection activeCell="G44" sqref="G44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16" width="8.7109375" style="0" customWidth="1"/>
  </cols>
  <sheetData>
    <row r="1" ht="15" customHeight="1">
      <c r="B1" s="2" t="str">
        <f>+Chieri!B1</f>
        <v>FLUSSO TOTALE di disponibili al lavoro per comune di domicilio - Anni 2011-2015</v>
      </c>
    </row>
    <row r="2" spans="1:2" ht="15" customHeight="1">
      <c r="A2" s="6"/>
      <c r="B2" s="10" t="s">
        <v>16</v>
      </c>
    </row>
    <row r="3" spans="2:4" ht="15" customHeight="1" thickBot="1">
      <c r="B3" s="2"/>
      <c r="C3" s="11"/>
      <c r="D3" s="11"/>
    </row>
    <row r="4" spans="1:16" ht="21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8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32"/>
      <c r="B6" s="15" t="s">
        <v>3</v>
      </c>
      <c r="C6" s="16">
        <v>410</v>
      </c>
      <c r="D6" s="136">
        <v>516</v>
      </c>
      <c r="E6" s="185">
        <v>562</v>
      </c>
      <c r="F6" s="184">
        <v>515</v>
      </c>
      <c r="G6" s="206">
        <v>517</v>
      </c>
      <c r="H6" s="295">
        <f aca="true" t="shared" si="0" ref="H6:H44">IF(ISERROR((+D6-C6)/C6),"NC",(+D6-C6)/C6)</f>
        <v>0.25853658536585367</v>
      </c>
      <c r="I6" s="87">
        <f aca="true" t="shared" si="1" ref="I6:K44">IF(ISERROR((+E6-D6)/D6),"NC",(+E6-D6)/D6)</f>
        <v>0.08914728682170543</v>
      </c>
      <c r="J6" s="105">
        <f t="shared" si="1"/>
        <v>-0.08362989323843416</v>
      </c>
      <c r="K6" s="343">
        <f t="shared" si="1"/>
        <v>0.003883495145631068</v>
      </c>
      <c r="L6" s="292">
        <f aca="true" t="shared" si="2" ref="L6:L44">+C6/C$44</f>
        <v>0.1746166950596252</v>
      </c>
      <c r="M6" s="150">
        <f aca="true" t="shared" si="3" ref="M6:M44">+D6/D$44</f>
        <v>0.17420661715057395</v>
      </c>
      <c r="N6" s="150">
        <f aca="true" t="shared" si="4" ref="N6:N44">+E6/E$44</f>
        <v>0.1802437459910199</v>
      </c>
      <c r="O6" s="20">
        <f aca="true" t="shared" si="5" ref="O6:O44">+F6/F$44</f>
        <v>0.1681907250163292</v>
      </c>
      <c r="P6" s="21">
        <f aca="true" t="shared" si="6" ref="P6:P44">+G6/G$44</f>
        <v>0.18255649717514125</v>
      </c>
    </row>
    <row r="7" spans="1:16" ht="15" customHeight="1">
      <c r="A7" s="432"/>
      <c r="B7" s="112" t="s">
        <v>63</v>
      </c>
      <c r="C7" s="114">
        <v>1</v>
      </c>
      <c r="D7" s="122">
        <v>64</v>
      </c>
      <c r="E7" s="122">
        <v>0</v>
      </c>
      <c r="F7" s="122">
        <v>5</v>
      </c>
      <c r="G7" s="37">
        <v>6</v>
      </c>
      <c r="H7" s="296">
        <f t="shared" si="0"/>
        <v>63</v>
      </c>
      <c r="I7" s="89">
        <f t="shared" si="1"/>
        <v>-1</v>
      </c>
      <c r="J7" s="173" t="str">
        <f t="shared" si="1"/>
        <v>NC</v>
      </c>
      <c r="K7" s="349">
        <f t="shared" si="1"/>
        <v>0.2</v>
      </c>
      <c r="L7" s="293">
        <f t="shared" si="2"/>
        <v>0.00042589437819420784</v>
      </c>
      <c r="M7" s="24">
        <f t="shared" si="3"/>
        <v>0.02160702228224173</v>
      </c>
      <c r="N7" s="24">
        <f t="shared" si="4"/>
        <v>0</v>
      </c>
      <c r="O7" s="25">
        <f t="shared" si="5"/>
        <v>0.0016329196603527107</v>
      </c>
      <c r="P7" s="26">
        <f t="shared" si="6"/>
        <v>0.00211864406779661</v>
      </c>
    </row>
    <row r="8" spans="1:16" ht="15" customHeight="1">
      <c r="A8" s="432"/>
      <c r="B8" s="41" t="s">
        <v>64</v>
      </c>
      <c r="C8" s="104">
        <v>50</v>
      </c>
      <c r="D8" s="148">
        <v>1</v>
      </c>
      <c r="E8" s="148">
        <v>92</v>
      </c>
      <c r="F8" s="148">
        <v>82</v>
      </c>
      <c r="G8" s="207">
        <v>76</v>
      </c>
      <c r="H8" s="297">
        <f t="shared" si="0"/>
        <v>-0.98</v>
      </c>
      <c r="I8" s="91">
        <f t="shared" si="1"/>
        <v>91</v>
      </c>
      <c r="J8" s="105">
        <f t="shared" si="1"/>
        <v>-0.10869565217391304</v>
      </c>
      <c r="K8" s="343">
        <f t="shared" si="1"/>
        <v>-0.07317073170731707</v>
      </c>
      <c r="L8" s="294">
        <f t="shared" si="2"/>
        <v>0.02129471890971039</v>
      </c>
      <c r="M8" s="32">
        <f t="shared" si="3"/>
        <v>0.00033760972316002703</v>
      </c>
      <c r="N8" s="32">
        <f t="shared" si="4"/>
        <v>0.029506093649775498</v>
      </c>
      <c r="O8" s="33">
        <f t="shared" si="5"/>
        <v>0.026779882429784456</v>
      </c>
      <c r="P8" s="34">
        <f t="shared" si="6"/>
        <v>0.026836158192090395</v>
      </c>
    </row>
    <row r="9" spans="1:16" ht="15" customHeight="1">
      <c r="A9" s="432"/>
      <c r="B9" s="112" t="s">
        <v>326</v>
      </c>
      <c r="C9" s="114">
        <v>3</v>
      </c>
      <c r="D9" s="122">
        <v>34</v>
      </c>
      <c r="E9" s="122"/>
      <c r="F9" s="122">
        <v>1</v>
      </c>
      <c r="G9" s="37">
        <v>5</v>
      </c>
      <c r="H9" s="296">
        <f t="shared" si="0"/>
        <v>10.333333333333334</v>
      </c>
      <c r="I9" s="89">
        <f t="shared" si="1"/>
        <v>-1</v>
      </c>
      <c r="J9" s="173" t="str">
        <f t="shared" si="1"/>
        <v>NC</v>
      </c>
      <c r="K9" s="349">
        <f t="shared" si="1"/>
        <v>4</v>
      </c>
      <c r="L9" s="293">
        <f t="shared" si="2"/>
        <v>0.0012776831345826234</v>
      </c>
      <c r="M9" s="24">
        <f t="shared" si="3"/>
        <v>0.011478730587440918</v>
      </c>
      <c r="N9" s="24">
        <f t="shared" si="4"/>
        <v>0</v>
      </c>
      <c r="O9" s="25">
        <f t="shared" si="5"/>
        <v>0.00032658393207054214</v>
      </c>
      <c r="P9" s="26">
        <f t="shared" si="6"/>
        <v>0.0017655367231638418</v>
      </c>
    </row>
    <row r="10" spans="1:16" ht="15" customHeight="1">
      <c r="A10" s="432"/>
      <c r="B10" s="27" t="s">
        <v>65</v>
      </c>
      <c r="C10" s="28">
        <v>22</v>
      </c>
      <c r="D10" s="121">
        <v>345</v>
      </c>
      <c r="E10" s="121">
        <v>42</v>
      </c>
      <c r="F10" s="121">
        <v>35</v>
      </c>
      <c r="G10" s="29">
        <v>22</v>
      </c>
      <c r="H10" s="344">
        <f t="shared" si="0"/>
        <v>14.681818181818182</v>
      </c>
      <c r="I10" s="103">
        <f t="shared" si="1"/>
        <v>-0.8782608695652174</v>
      </c>
      <c r="J10" s="105">
        <f t="shared" si="1"/>
        <v>-0.16666666666666666</v>
      </c>
      <c r="K10" s="343">
        <f t="shared" si="1"/>
        <v>-0.37142857142857144</v>
      </c>
      <c r="L10" s="339">
        <f t="shared" si="2"/>
        <v>0.009369676320272573</v>
      </c>
      <c r="M10" s="83">
        <f t="shared" si="3"/>
        <v>0.11647535449020932</v>
      </c>
      <c r="N10" s="83">
        <f t="shared" si="4"/>
        <v>0.013470173187940988</v>
      </c>
      <c r="O10" s="84">
        <f t="shared" si="5"/>
        <v>0.011430437622468974</v>
      </c>
      <c r="P10" s="85">
        <f t="shared" si="6"/>
        <v>0.007768361581920904</v>
      </c>
    </row>
    <row r="11" spans="1:16" ht="15" customHeight="1">
      <c r="A11" s="432"/>
      <c r="B11" s="35" t="s">
        <v>66</v>
      </c>
      <c r="C11" s="36">
        <v>292</v>
      </c>
      <c r="D11" s="122">
        <v>80</v>
      </c>
      <c r="E11" s="122">
        <v>359</v>
      </c>
      <c r="F11" s="122">
        <v>338</v>
      </c>
      <c r="G11" s="37">
        <v>313</v>
      </c>
      <c r="H11" s="296">
        <f t="shared" si="0"/>
        <v>-0.726027397260274</v>
      </c>
      <c r="I11" s="89">
        <f t="shared" si="1"/>
        <v>3.4875</v>
      </c>
      <c r="J11" s="173">
        <f t="shared" si="1"/>
        <v>-0.0584958217270195</v>
      </c>
      <c r="K11" s="349">
        <f t="shared" si="1"/>
        <v>-0.07396449704142012</v>
      </c>
      <c r="L11" s="293">
        <f t="shared" si="2"/>
        <v>0.12436115843270869</v>
      </c>
      <c r="M11" s="24">
        <f t="shared" si="3"/>
        <v>0.02700877785280216</v>
      </c>
      <c r="N11" s="24">
        <f t="shared" si="4"/>
        <v>0.11513790891597178</v>
      </c>
      <c r="O11" s="25">
        <f t="shared" si="5"/>
        <v>0.11038536903984324</v>
      </c>
      <c r="P11" s="26">
        <f t="shared" si="6"/>
        <v>0.1105225988700565</v>
      </c>
    </row>
    <row r="12" spans="1:16" ht="15" customHeight="1">
      <c r="A12" s="432"/>
      <c r="B12" s="27" t="s">
        <v>67</v>
      </c>
      <c r="C12" s="28">
        <v>79</v>
      </c>
      <c r="D12" s="121">
        <v>10</v>
      </c>
      <c r="E12" s="121">
        <v>109</v>
      </c>
      <c r="F12" s="121">
        <v>82</v>
      </c>
      <c r="G12" s="29">
        <v>81</v>
      </c>
      <c r="H12" s="344">
        <f t="shared" si="0"/>
        <v>-0.8734177215189873</v>
      </c>
      <c r="I12" s="103">
        <f t="shared" si="1"/>
        <v>9.9</v>
      </c>
      <c r="J12" s="105">
        <f t="shared" si="1"/>
        <v>-0.24770642201834864</v>
      </c>
      <c r="K12" s="343">
        <f t="shared" si="1"/>
        <v>-0.012195121951219513</v>
      </c>
      <c r="L12" s="339">
        <f t="shared" si="2"/>
        <v>0.03364565587734242</v>
      </c>
      <c r="M12" s="83">
        <f t="shared" si="3"/>
        <v>0.00337609723160027</v>
      </c>
      <c r="N12" s="83">
        <f t="shared" si="4"/>
        <v>0.03495830660679923</v>
      </c>
      <c r="O12" s="84">
        <f t="shared" si="5"/>
        <v>0.026779882429784456</v>
      </c>
      <c r="P12" s="85">
        <f t="shared" si="6"/>
        <v>0.028601694915254237</v>
      </c>
    </row>
    <row r="13" spans="1:16" ht="15" customHeight="1">
      <c r="A13" s="432"/>
      <c r="B13" s="35" t="s">
        <v>68</v>
      </c>
      <c r="C13" s="36">
        <v>7</v>
      </c>
      <c r="D13" s="122">
        <v>524</v>
      </c>
      <c r="E13" s="122">
        <v>7</v>
      </c>
      <c r="F13" s="122">
        <v>5</v>
      </c>
      <c r="G13" s="37">
        <v>6</v>
      </c>
      <c r="H13" s="296">
        <f t="shared" si="0"/>
        <v>73.85714285714286</v>
      </c>
      <c r="I13" s="89">
        <f t="shared" si="1"/>
        <v>-0.9866412213740458</v>
      </c>
      <c r="J13" s="173">
        <f t="shared" si="1"/>
        <v>-0.2857142857142857</v>
      </c>
      <c r="K13" s="349">
        <f t="shared" si="1"/>
        <v>0.2</v>
      </c>
      <c r="L13" s="293">
        <f t="shared" si="2"/>
        <v>0.002981260647359455</v>
      </c>
      <c r="M13" s="24">
        <f t="shared" si="3"/>
        <v>0.17690749493585414</v>
      </c>
      <c r="N13" s="24">
        <f t="shared" si="4"/>
        <v>0.0022450288646568314</v>
      </c>
      <c r="O13" s="25">
        <f t="shared" si="5"/>
        <v>0.0016329196603527107</v>
      </c>
      <c r="P13" s="26">
        <f t="shared" si="6"/>
        <v>0.00211864406779661</v>
      </c>
    </row>
    <row r="14" spans="1:16" ht="15" customHeight="1">
      <c r="A14" s="432"/>
      <c r="B14" s="27" t="s">
        <v>69</v>
      </c>
      <c r="C14" s="28">
        <v>395</v>
      </c>
      <c r="D14" s="121">
        <v>21</v>
      </c>
      <c r="E14" s="121">
        <v>475</v>
      </c>
      <c r="F14" s="121">
        <v>551</v>
      </c>
      <c r="G14" s="29">
        <v>478</v>
      </c>
      <c r="H14" s="344">
        <f t="shared" si="0"/>
        <v>-0.9468354430379747</v>
      </c>
      <c r="I14" s="103">
        <f t="shared" si="1"/>
        <v>21.61904761904762</v>
      </c>
      <c r="J14" s="105">
        <f t="shared" si="1"/>
        <v>0.16</v>
      </c>
      <c r="K14" s="343">
        <f t="shared" si="1"/>
        <v>-0.132486388384755</v>
      </c>
      <c r="L14" s="339">
        <f t="shared" si="2"/>
        <v>0.1682282793867121</v>
      </c>
      <c r="M14" s="83">
        <f t="shared" si="3"/>
        <v>0.0070898041863605675</v>
      </c>
      <c r="N14" s="83">
        <f t="shared" si="4"/>
        <v>0.15234124438742783</v>
      </c>
      <c r="O14" s="84">
        <f t="shared" si="5"/>
        <v>0.1799477465708687</v>
      </c>
      <c r="P14" s="85">
        <f t="shared" si="6"/>
        <v>0.1687853107344633</v>
      </c>
    </row>
    <row r="15" spans="1:16" ht="15" customHeight="1">
      <c r="A15" s="432"/>
      <c r="B15" s="35" t="s">
        <v>70</v>
      </c>
      <c r="C15" s="36">
        <v>20</v>
      </c>
      <c r="D15" s="122">
        <v>0</v>
      </c>
      <c r="E15" s="122">
        <v>23</v>
      </c>
      <c r="F15" s="122">
        <v>26</v>
      </c>
      <c r="G15" s="37">
        <v>39</v>
      </c>
      <c r="H15" s="296">
        <f t="shared" si="0"/>
        <v>-1</v>
      </c>
      <c r="I15" s="89" t="str">
        <f t="shared" si="1"/>
        <v>NC</v>
      </c>
      <c r="J15" s="173">
        <f t="shared" si="1"/>
        <v>0.13043478260869565</v>
      </c>
      <c r="K15" s="349">
        <f t="shared" si="1"/>
        <v>0.5</v>
      </c>
      <c r="L15" s="293">
        <f t="shared" si="2"/>
        <v>0.008517887563884156</v>
      </c>
      <c r="M15" s="24">
        <f t="shared" si="3"/>
        <v>0</v>
      </c>
      <c r="N15" s="24">
        <f t="shared" si="4"/>
        <v>0.0073765234124438745</v>
      </c>
      <c r="O15" s="25">
        <f t="shared" si="5"/>
        <v>0.008491182233834096</v>
      </c>
      <c r="P15" s="26">
        <f t="shared" si="6"/>
        <v>0.013771186440677966</v>
      </c>
    </row>
    <row r="16" spans="1:16" ht="15" customHeight="1">
      <c r="A16" s="432"/>
      <c r="B16" s="27" t="s">
        <v>71</v>
      </c>
      <c r="C16" s="28">
        <v>0</v>
      </c>
      <c r="D16" s="121">
        <v>40</v>
      </c>
      <c r="E16" s="121">
        <v>0</v>
      </c>
      <c r="F16" s="121">
        <v>2</v>
      </c>
      <c r="G16" s="29">
        <v>5</v>
      </c>
      <c r="H16" s="344" t="str">
        <f t="shared" si="0"/>
        <v>NC</v>
      </c>
      <c r="I16" s="103">
        <f t="shared" si="1"/>
        <v>-1</v>
      </c>
      <c r="J16" s="105" t="str">
        <f t="shared" si="1"/>
        <v>NC</v>
      </c>
      <c r="K16" s="343">
        <f t="shared" si="1"/>
        <v>1.5</v>
      </c>
      <c r="L16" s="339">
        <f t="shared" si="2"/>
        <v>0</v>
      </c>
      <c r="M16" s="83">
        <f t="shared" si="3"/>
        <v>0.01350438892640108</v>
      </c>
      <c r="N16" s="83">
        <f t="shared" si="4"/>
        <v>0</v>
      </c>
      <c r="O16" s="84">
        <f t="shared" si="5"/>
        <v>0.0006531678641410843</v>
      </c>
      <c r="P16" s="85">
        <f t="shared" si="6"/>
        <v>0.0017655367231638418</v>
      </c>
    </row>
    <row r="17" spans="1:16" ht="15" customHeight="1">
      <c r="A17" s="432"/>
      <c r="B17" s="112" t="s">
        <v>72</v>
      </c>
      <c r="C17" s="115">
        <v>26</v>
      </c>
      <c r="D17" s="149">
        <v>83</v>
      </c>
      <c r="E17" s="149">
        <v>32</v>
      </c>
      <c r="F17" s="149">
        <v>33</v>
      </c>
      <c r="G17" s="208">
        <v>29</v>
      </c>
      <c r="H17" s="345">
        <f t="shared" si="0"/>
        <v>2.1923076923076925</v>
      </c>
      <c r="I17" s="117">
        <f t="shared" si="1"/>
        <v>-0.6144578313253012</v>
      </c>
      <c r="J17" s="173">
        <f t="shared" si="1"/>
        <v>0.03125</v>
      </c>
      <c r="K17" s="350">
        <f t="shared" si="1"/>
        <v>-0.12121212121212122</v>
      </c>
      <c r="L17" s="340">
        <f t="shared" si="2"/>
        <v>0.011073253833049404</v>
      </c>
      <c r="M17" s="118">
        <f t="shared" si="3"/>
        <v>0.028021607022282242</v>
      </c>
      <c r="N17" s="118">
        <f t="shared" si="4"/>
        <v>0.010262989095574085</v>
      </c>
      <c r="O17" s="119">
        <f t="shared" si="5"/>
        <v>0.01077726975832789</v>
      </c>
      <c r="P17" s="176">
        <f t="shared" si="6"/>
        <v>0.010240112994350282</v>
      </c>
    </row>
    <row r="18" spans="1:16" ht="15" customHeight="1">
      <c r="A18" s="432"/>
      <c r="B18" s="27" t="s">
        <v>73</v>
      </c>
      <c r="C18" s="28">
        <v>59</v>
      </c>
      <c r="D18" s="121">
        <v>38</v>
      </c>
      <c r="E18" s="121">
        <v>77</v>
      </c>
      <c r="F18" s="121">
        <v>77</v>
      </c>
      <c r="G18" s="29">
        <v>70</v>
      </c>
      <c r="H18" s="344">
        <f t="shared" si="0"/>
        <v>-0.3559322033898305</v>
      </c>
      <c r="I18" s="103">
        <f t="shared" si="1"/>
        <v>1.0263157894736843</v>
      </c>
      <c r="J18" s="105">
        <f t="shared" si="1"/>
        <v>0</v>
      </c>
      <c r="K18" s="343">
        <f t="shared" si="1"/>
        <v>-0.09090909090909091</v>
      </c>
      <c r="L18" s="339">
        <f t="shared" si="2"/>
        <v>0.02512776831345826</v>
      </c>
      <c r="M18" s="83">
        <f t="shared" si="3"/>
        <v>0.012829169480081027</v>
      </c>
      <c r="N18" s="83">
        <f t="shared" si="4"/>
        <v>0.024695317511225143</v>
      </c>
      <c r="O18" s="84">
        <f t="shared" si="5"/>
        <v>0.025146962769431742</v>
      </c>
      <c r="P18" s="85">
        <f t="shared" si="6"/>
        <v>0.024717514124293787</v>
      </c>
    </row>
    <row r="19" spans="1:16" ht="15" customHeight="1">
      <c r="A19" s="432"/>
      <c r="B19" s="66" t="s">
        <v>74</v>
      </c>
      <c r="C19" s="67">
        <v>36</v>
      </c>
      <c r="D19" s="139">
        <v>38</v>
      </c>
      <c r="E19" s="139">
        <v>67</v>
      </c>
      <c r="F19" s="139">
        <v>58</v>
      </c>
      <c r="G19" s="68">
        <v>51</v>
      </c>
      <c r="H19" s="346">
        <f t="shared" si="0"/>
        <v>0.05555555555555555</v>
      </c>
      <c r="I19" s="101">
        <f t="shared" si="1"/>
        <v>0.7631578947368421</v>
      </c>
      <c r="J19" s="173">
        <f t="shared" si="1"/>
        <v>-0.13432835820895522</v>
      </c>
      <c r="K19" s="350">
        <f t="shared" si="1"/>
        <v>-0.1206896551724138</v>
      </c>
      <c r="L19" s="341">
        <f t="shared" si="2"/>
        <v>0.015332197614991482</v>
      </c>
      <c r="M19" s="69">
        <f t="shared" si="3"/>
        <v>0.012829169480081027</v>
      </c>
      <c r="N19" s="69">
        <f t="shared" si="4"/>
        <v>0.021488133418858243</v>
      </c>
      <c r="O19" s="70">
        <f t="shared" si="5"/>
        <v>0.018941868060091443</v>
      </c>
      <c r="P19" s="71">
        <f t="shared" si="6"/>
        <v>0.018008474576271187</v>
      </c>
    </row>
    <row r="20" spans="1:16" ht="15" customHeight="1">
      <c r="A20" s="432"/>
      <c r="B20" s="27" t="s">
        <v>75</v>
      </c>
      <c r="C20" s="28">
        <v>37</v>
      </c>
      <c r="D20" s="121">
        <v>39</v>
      </c>
      <c r="E20" s="121">
        <v>51</v>
      </c>
      <c r="F20" s="121">
        <v>58</v>
      </c>
      <c r="G20" s="29">
        <v>32</v>
      </c>
      <c r="H20" s="344">
        <f t="shared" si="0"/>
        <v>0.05405405405405406</v>
      </c>
      <c r="I20" s="103">
        <f t="shared" si="1"/>
        <v>0.3076923076923077</v>
      </c>
      <c r="J20" s="105">
        <f t="shared" si="1"/>
        <v>0.13725490196078433</v>
      </c>
      <c r="K20" s="343">
        <f t="shared" si="1"/>
        <v>-0.4482758620689655</v>
      </c>
      <c r="L20" s="339">
        <f t="shared" si="2"/>
        <v>0.01575809199318569</v>
      </c>
      <c r="M20" s="83">
        <f t="shared" si="3"/>
        <v>0.013166779203241054</v>
      </c>
      <c r="N20" s="83">
        <f t="shared" si="4"/>
        <v>0.0163566388710712</v>
      </c>
      <c r="O20" s="84">
        <f t="shared" si="5"/>
        <v>0.018941868060091443</v>
      </c>
      <c r="P20" s="85">
        <f t="shared" si="6"/>
        <v>0.011299435028248588</v>
      </c>
    </row>
    <row r="21" spans="1:16" ht="15" customHeight="1">
      <c r="A21" s="432"/>
      <c r="B21" s="66" t="s">
        <v>76</v>
      </c>
      <c r="C21" s="67">
        <v>29</v>
      </c>
      <c r="D21" s="139">
        <v>0</v>
      </c>
      <c r="E21" s="139">
        <v>37</v>
      </c>
      <c r="F21" s="139">
        <v>17</v>
      </c>
      <c r="G21" s="68">
        <v>21</v>
      </c>
      <c r="H21" s="346">
        <f t="shared" si="0"/>
        <v>-1</v>
      </c>
      <c r="I21" s="101" t="str">
        <f t="shared" si="1"/>
        <v>NC</v>
      </c>
      <c r="J21" s="173">
        <f t="shared" si="1"/>
        <v>-0.5405405405405406</v>
      </c>
      <c r="K21" s="350">
        <f t="shared" si="1"/>
        <v>0.23529411764705882</v>
      </c>
      <c r="L21" s="341">
        <f t="shared" si="2"/>
        <v>0.012350936967632026</v>
      </c>
      <c r="M21" s="69">
        <f t="shared" si="3"/>
        <v>0</v>
      </c>
      <c r="N21" s="69">
        <f t="shared" si="4"/>
        <v>0.011866581141757537</v>
      </c>
      <c r="O21" s="70">
        <f t="shared" si="5"/>
        <v>0.005551926845199217</v>
      </c>
      <c r="P21" s="71">
        <f t="shared" si="6"/>
        <v>0.007415254237288136</v>
      </c>
    </row>
    <row r="22" spans="1:16" ht="15" customHeight="1">
      <c r="A22" s="432"/>
      <c r="B22" s="27" t="s">
        <v>77</v>
      </c>
      <c r="C22" s="28">
        <v>0</v>
      </c>
      <c r="D22" s="121">
        <v>20</v>
      </c>
      <c r="E22" s="121">
        <v>0</v>
      </c>
      <c r="F22" s="121">
        <v>1</v>
      </c>
      <c r="G22" s="29">
        <v>5</v>
      </c>
      <c r="H22" s="344" t="str">
        <f t="shared" si="0"/>
        <v>NC</v>
      </c>
      <c r="I22" s="103">
        <f t="shared" si="1"/>
        <v>-1</v>
      </c>
      <c r="J22" s="105" t="str">
        <f t="shared" si="1"/>
        <v>NC</v>
      </c>
      <c r="K22" s="343">
        <f t="shared" si="1"/>
        <v>4</v>
      </c>
      <c r="L22" s="339">
        <f t="shared" si="2"/>
        <v>0</v>
      </c>
      <c r="M22" s="83">
        <f t="shared" si="3"/>
        <v>0.00675219446320054</v>
      </c>
      <c r="N22" s="83">
        <f t="shared" si="4"/>
        <v>0</v>
      </c>
      <c r="O22" s="84">
        <f t="shared" si="5"/>
        <v>0.00032658393207054214</v>
      </c>
      <c r="P22" s="85">
        <f t="shared" si="6"/>
        <v>0.0017655367231638418</v>
      </c>
    </row>
    <row r="23" spans="1:16" ht="15" customHeight="1">
      <c r="A23" s="432"/>
      <c r="B23" s="66" t="s">
        <v>78</v>
      </c>
      <c r="C23" s="67">
        <v>19</v>
      </c>
      <c r="D23" s="122">
        <v>108</v>
      </c>
      <c r="E23" s="139">
        <v>26</v>
      </c>
      <c r="F23" s="122">
        <v>19</v>
      </c>
      <c r="G23" s="68">
        <v>24</v>
      </c>
      <c r="H23" s="346">
        <f t="shared" si="0"/>
        <v>4.684210526315789</v>
      </c>
      <c r="I23" s="101">
        <f t="shared" si="1"/>
        <v>-0.7592592592592593</v>
      </c>
      <c r="J23" s="173">
        <f t="shared" si="1"/>
        <v>-0.2692307692307692</v>
      </c>
      <c r="K23" s="350">
        <f t="shared" si="1"/>
        <v>0.2631578947368421</v>
      </c>
      <c r="L23" s="341">
        <f t="shared" si="2"/>
        <v>0.008091993185689948</v>
      </c>
      <c r="M23" s="69">
        <f t="shared" si="3"/>
        <v>0.03646185010128292</v>
      </c>
      <c r="N23" s="69">
        <f t="shared" si="4"/>
        <v>0.008338678640153944</v>
      </c>
      <c r="O23" s="70">
        <f t="shared" si="5"/>
        <v>0.0062050947093403004</v>
      </c>
      <c r="P23" s="71">
        <f t="shared" si="6"/>
        <v>0.00847457627118644</v>
      </c>
    </row>
    <row r="24" spans="1:16" ht="15" customHeight="1">
      <c r="A24" s="432"/>
      <c r="B24" s="27" t="s">
        <v>79</v>
      </c>
      <c r="C24" s="28">
        <v>101</v>
      </c>
      <c r="D24" s="138"/>
      <c r="E24" s="121">
        <v>123</v>
      </c>
      <c r="F24" s="223">
        <v>129</v>
      </c>
      <c r="G24" s="209">
        <v>126</v>
      </c>
      <c r="H24" s="344">
        <f t="shared" si="0"/>
        <v>-1</v>
      </c>
      <c r="I24" s="103" t="str">
        <f t="shared" si="1"/>
        <v>NC</v>
      </c>
      <c r="J24" s="105">
        <f t="shared" si="1"/>
        <v>0.04878048780487805</v>
      </c>
      <c r="K24" s="343">
        <f t="shared" si="1"/>
        <v>-0.023255813953488372</v>
      </c>
      <c r="L24" s="339">
        <f t="shared" si="2"/>
        <v>0.04301533219761499</v>
      </c>
      <c r="M24" s="83">
        <f t="shared" si="3"/>
        <v>0</v>
      </c>
      <c r="N24" s="83">
        <f t="shared" si="4"/>
        <v>0.039448364336112894</v>
      </c>
      <c r="O24" s="84">
        <f t="shared" si="5"/>
        <v>0.04212932723709994</v>
      </c>
      <c r="P24" s="85">
        <f t="shared" si="6"/>
        <v>0.04449152542372881</v>
      </c>
    </row>
    <row r="25" spans="1:16" ht="15" customHeight="1">
      <c r="A25" s="432"/>
      <c r="B25" s="66" t="s">
        <v>80</v>
      </c>
      <c r="C25" s="67">
        <v>0</v>
      </c>
      <c r="D25" s="122">
        <v>8</v>
      </c>
      <c r="E25" s="139">
        <v>0</v>
      </c>
      <c r="F25" s="139">
        <v>2</v>
      </c>
      <c r="G25" s="68">
        <v>1</v>
      </c>
      <c r="H25" s="346" t="str">
        <f t="shared" si="0"/>
        <v>NC</v>
      </c>
      <c r="I25" s="101">
        <f t="shared" si="1"/>
        <v>-1</v>
      </c>
      <c r="J25" s="173" t="str">
        <f t="shared" si="1"/>
        <v>NC</v>
      </c>
      <c r="K25" s="350">
        <f t="shared" si="1"/>
        <v>-0.5</v>
      </c>
      <c r="L25" s="341">
        <f t="shared" si="2"/>
        <v>0</v>
      </c>
      <c r="M25" s="69">
        <f t="shared" si="3"/>
        <v>0.0027008777852802163</v>
      </c>
      <c r="N25" s="69">
        <f t="shared" si="4"/>
        <v>0</v>
      </c>
      <c r="O25" s="70">
        <f t="shared" si="5"/>
        <v>0.0006531678641410843</v>
      </c>
      <c r="P25" s="71">
        <f t="shared" si="6"/>
        <v>0.00035310734463276836</v>
      </c>
    </row>
    <row r="26" spans="1:16" ht="12.75" customHeight="1">
      <c r="A26" s="432"/>
      <c r="B26" s="27" t="s">
        <v>81</v>
      </c>
      <c r="C26" s="28">
        <v>6</v>
      </c>
      <c r="D26" s="121">
        <v>94</v>
      </c>
      <c r="E26" s="121">
        <v>10</v>
      </c>
      <c r="F26" s="121">
        <v>11</v>
      </c>
      <c r="G26" s="29">
        <v>5</v>
      </c>
      <c r="H26" s="344">
        <f t="shared" si="0"/>
        <v>14.666666666666666</v>
      </c>
      <c r="I26" s="103">
        <f t="shared" si="1"/>
        <v>-0.8936170212765957</v>
      </c>
      <c r="J26" s="105">
        <f t="shared" si="1"/>
        <v>0.1</v>
      </c>
      <c r="K26" s="343">
        <f t="shared" si="1"/>
        <v>-0.5454545454545454</v>
      </c>
      <c r="L26" s="339">
        <f t="shared" si="2"/>
        <v>0.002555366269165247</v>
      </c>
      <c r="M26" s="83">
        <f t="shared" si="3"/>
        <v>0.03173531397704254</v>
      </c>
      <c r="N26" s="83">
        <f t="shared" si="4"/>
        <v>0.003207184092366902</v>
      </c>
      <c r="O26" s="84">
        <f t="shared" si="5"/>
        <v>0.0035924232527759633</v>
      </c>
      <c r="P26" s="85">
        <f t="shared" si="6"/>
        <v>0.0017655367231638418</v>
      </c>
    </row>
    <row r="27" spans="1:16" ht="12.75" customHeight="1">
      <c r="A27" s="432"/>
      <c r="B27" s="66" t="s">
        <v>82</v>
      </c>
      <c r="C27" s="67">
        <v>88</v>
      </c>
      <c r="D27" s="139">
        <v>19</v>
      </c>
      <c r="E27" s="139">
        <v>92</v>
      </c>
      <c r="F27" s="139">
        <v>84</v>
      </c>
      <c r="G27" s="68">
        <v>106</v>
      </c>
      <c r="H27" s="346">
        <f t="shared" si="0"/>
        <v>-0.7840909090909091</v>
      </c>
      <c r="I27" s="101">
        <f t="shared" si="1"/>
        <v>3.8421052631578947</v>
      </c>
      <c r="J27" s="173">
        <f t="shared" si="1"/>
        <v>-0.08695652173913043</v>
      </c>
      <c r="K27" s="350">
        <f t="shared" si="1"/>
        <v>0.2619047619047619</v>
      </c>
      <c r="L27" s="341">
        <f t="shared" si="2"/>
        <v>0.03747870528109029</v>
      </c>
      <c r="M27" s="69">
        <f t="shared" si="3"/>
        <v>0.006414584740040513</v>
      </c>
      <c r="N27" s="69">
        <f t="shared" si="4"/>
        <v>0.029506093649775498</v>
      </c>
      <c r="O27" s="70">
        <f t="shared" si="5"/>
        <v>0.027433050293925537</v>
      </c>
      <c r="P27" s="71">
        <f t="shared" si="6"/>
        <v>0.03742937853107345</v>
      </c>
    </row>
    <row r="28" spans="1:16" ht="12.75" customHeight="1">
      <c r="A28" s="432"/>
      <c r="B28" s="27" t="s">
        <v>83</v>
      </c>
      <c r="C28" s="28">
        <v>12</v>
      </c>
      <c r="D28" s="121">
        <v>11</v>
      </c>
      <c r="E28" s="121">
        <v>12</v>
      </c>
      <c r="F28" s="121">
        <v>15</v>
      </c>
      <c r="G28" s="29">
        <v>10</v>
      </c>
      <c r="H28" s="344">
        <f t="shared" si="0"/>
        <v>-0.08333333333333333</v>
      </c>
      <c r="I28" s="103">
        <f t="shared" si="1"/>
        <v>0.09090909090909091</v>
      </c>
      <c r="J28" s="105">
        <f t="shared" si="1"/>
        <v>0.25</v>
      </c>
      <c r="K28" s="343">
        <f t="shared" si="1"/>
        <v>-0.3333333333333333</v>
      </c>
      <c r="L28" s="339">
        <f t="shared" si="2"/>
        <v>0.005110732538330494</v>
      </c>
      <c r="M28" s="83">
        <f t="shared" si="3"/>
        <v>0.003713706954760297</v>
      </c>
      <c r="N28" s="83">
        <f t="shared" si="4"/>
        <v>0.003848620910840282</v>
      </c>
      <c r="O28" s="84">
        <f t="shared" si="5"/>
        <v>0.004898758981058132</v>
      </c>
      <c r="P28" s="85">
        <f t="shared" si="6"/>
        <v>0.0035310734463276836</v>
      </c>
    </row>
    <row r="29" spans="1:16" ht="12.75" customHeight="1">
      <c r="A29" s="432"/>
      <c r="B29" s="66" t="s">
        <v>84</v>
      </c>
      <c r="C29" s="67">
        <v>6</v>
      </c>
      <c r="D29" s="139">
        <v>178</v>
      </c>
      <c r="E29" s="139">
        <v>5</v>
      </c>
      <c r="F29" s="139">
        <v>12</v>
      </c>
      <c r="G29" s="68">
        <v>6</v>
      </c>
      <c r="H29" s="346">
        <f t="shared" si="0"/>
        <v>28.666666666666668</v>
      </c>
      <c r="I29" s="101">
        <f t="shared" si="1"/>
        <v>-0.9719101123595506</v>
      </c>
      <c r="J29" s="173">
        <f t="shared" si="1"/>
        <v>1.4</v>
      </c>
      <c r="K29" s="350">
        <f t="shared" si="1"/>
        <v>-0.5</v>
      </c>
      <c r="L29" s="341">
        <f t="shared" si="2"/>
        <v>0.002555366269165247</v>
      </c>
      <c r="M29" s="69">
        <f t="shared" si="3"/>
        <v>0.06009453072248481</v>
      </c>
      <c r="N29" s="69">
        <f t="shared" si="4"/>
        <v>0.001603592046183451</v>
      </c>
      <c r="O29" s="70">
        <f t="shared" si="5"/>
        <v>0.003919007184846506</v>
      </c>
      <c r="P29" s="71">
        <f t="shared" si="6"/>
        <v>0.00211864406779661</v>
      </c>
    </row>
    <row r="30" spans="1:16" ht="12.75" customHeight="1">
      <c r="A30" s="432"/>
      <c r="B30" s="27" t="s">
        <v>85</v>
      </c>
      <c r="C30" s="28">
        <v>116</v>
      </c>
      <c r="D30" s="121">
        <v>15</v>
      </c>
      <c r="E30" s="121">
        <v>176</v>
      </c>
      <c r="F30" s="121">
        <v>188</v>
      </c>
      <c r="G30" s="29">
        <v>177</v>
      </c>
      <c r="H30" s="344">
        <f t="shared" si="0"/>
        <v>-0.8706896551724138</v>
      </c>
      <c r="I30" s="103">
        <f t="shared" si="1"/>
        <v>10.733333333333333</v>
      </c>
      <c r="J30" s="105">
        <f t="shared" si="1"/>
        <v>0.06818181818181818</v>
      </c>
      <c r="K30" s="343">
        <f t="shared" si="1"/>
        <v>-0.05851063829787234</v>
      </c>
      <c r="L30" s="339">
        <f t="shared" si="2"/>
        <v>0.049403747870528106</v>
      </c>
      <c r="M30" s="83">
        <f t="shared" si="3"/>
        <v>0.005064145847400405</v>
      </c>
      <c r="N30" s="83">
        <f t="shared" si="4"/>
        <v>0.05644644002565747</v>
      </c>
      <c r="O30" s="84">
        <f t="shared" si="5"/>
        <v>0.06139777922926192</v>
      </c>
      <c r="P30" s="85">
        <f t="shared" si="6"/>
        <v>0.0625</v>
      </c>
    </row>
    <row r="31" spans="1:16" ht="12.75" customHeight="1">
      <c r="A31" s="432"/>
      <c r="B31" s="66" t="s">
        <v>86</v>
      </c>
      <c r="C31" s="67">
        <v>9</v>
      </c>
      <c r="D31" s="139">
        <v>71</v>
      </c>
      <c r="E31" s="139">
        <v>8</v>
      </c>
      <c r="F31" s="139">
        <v>13</v>
      </c>
      <c r="G31" s="68">
        <v>14</v>
      </c>
      <c r="H31" s="346">
        <f t="shared" si="0"/>
        <v>6.888888888888889</v>
      </c>
      <c r="I31" s="101">
        <f t="shared" si="1"/>
        <v>-0.8873239436619719</v>
      </c>
      <c r="J31" s="173">
        <f t="shared" si="1"/>
        <v>0.625</v>
      </c>
      <c r="K31" s="350">
        <f t="shared" si="1"/>
        <v>0.07692307692307693</v>
      </c>
      <c r="L31" s="341">
        <f t="shared" si="2"/>
        <v>0.0038330494037478705</v>
      </c>
      <c r="M31" s="69">
        <f t="shared" si="3"/>
        <v>0.02397029034436192</v>
      </c>
      <c r="N31" s="69">
        <f t="shared" si="4"/>
        <v>0.0025657472738935213</v>
      </c>
      <c r="O31" s="70">
        <f t="shared" si="5"/>
        <v>0.004245591116917048</v>
      </c>
      <c r="P31" s="71">
        <f t="shared" si="6"/>
        <v>0.0049435028248587575</v>
      </c>
    </row>
    <row r="32" spans="1:16" ht="12.75" customHeight="1">
      <c r="A32" s="432"/>
      <c r="B32" s="27" t="s">
        <v>87</v>
      </c>
      <c r="C32" s="28">
        <v>48</v>
      </c>
      <c r="D32" s="121">
        <v>32</v>
      </c>
      <c r="E32" s="121">
        <v>67</v>
      </c>
      <c r="F32" s="121">
        <v>85</v>
      </c>
      <c r="G32" s="29">
        <v>49</v>
      </c>
      <c r="H32" s="344">
        <f t="shared" si="0"/>
        <v>-0.3333333333333333</v>
      </c>
      <c r="I32" s="103">
        <f t="shared" si="1"/>
        <v>1.09375</v>
      </c>
      <c r="J32" s="105">
        <f t="shared" si="1"/>
        <v>0.26865671641791045</v>
      </c>
      <c r="K32" s="343">
        <f t="shared" si="1"/>
        <v>-0.4235294117647059</v>
      </c>
      <c r="L32" s="339">
        <f t="shared" si="2"/>
        <v>0.020442930153321975</v>
      </c>
      <c r="M32" s="83">
        <f t="shared" si="3"/>
        <v>0.010803511141120865</v>
      </c>
      <c r="N32" s="83">
        <f t="shared" si="4"/>
        <v>0.021488133418858243</v>
      </c>
      <c r="O32" s="84">
        <f t="shared" si="5"/>
        <v>0.02775963422599608</v>
      </c>
      <c r="P32" s="85">
        <f t="shared" si="6"/>
        <v>0.01730225988700565</v>
      </c>
    </row>
    <row r="33" spans="1:16" ht="12.75" customHeight="1">
      <c r="A33" s="432"/>
      <c r="B33" s="66" t="s">
        <v>88</v>
      </c>
      <c r="C33" s="67">
        <v>29</v>
      </c>
      <c r="D33" s="139">
        <v>81</v>
      </c>
      <c r="E33" s="139">
        <v>54</v>
      </c>
      <c r="F33" s="139">
        <v>24</v>
      </c>
      <c r="G33" s="68">
        <v>42</v>
      </c>
      <c r="H33" s="346">
        <f t="shared" si="0"/>
        <v>1.793103448275862</v>
      </c>
      <c r="I33" s="101">
        <f t="shared" si="1"/>
        <v>-0.3333333333333333</v>
      </c>
      <c r="J33" s="173">
        <f t="shared" si="1"/>
        <v>-0.5555555555555556</v>
      </c>
      <c r="K33" s="350">
        <f t="shared" si="1"/>
        <v>0.75</v>
      </c>
      <c r="L33" s="341">
        <f t="shared" si="2"/>
        <v>0.012350936967632026</v>
      </c>
      <c r="M33" s="69">
        <f t="shared" si="3"/>
        <v>0.027346387575962187</v>
      </c>
      <c r="N33" s="69">
        <f t="shared" si="4"/>
        <v>0.01731879409878127</v>
      </c>
      <c r="O33" s="70">
        <f t="shared" si="5"/>
        <v>0.007838014369693011</v>
      </c>
      <c r="P33" s="71">
        <f t="shared" si="6"/>
        <v>0.014830508474576272</v>
      </c>
    </row>
    <row r="34" spans="1:16" ht="12.75" customHeight="1">
      <c r="A34" s="432"/>
      <c r="B34" s="27" t="s">
        <v>89</v>
      </c>
      <c r="C34" s="28">
        <v>68</v>
      </c>
      <c r="D34" s="121">
        <v>117</v>
      </c>
      <c r="E34" s="121">
        <v>91</v>
      </c>
      <c r="F34" s="121">
        <v>82</v>
      </c>
      <c r="G34" s="29">
        <v>80</v>
      </c>
      <c r="H34" s="344">
        <f t="shared" si="0"/>
        <v>0.7205882352941176</v>
      </c>
      <c r="I34" s="103">
        <f t="shared" si="1"/>
        <v>-0.2222222222222222</v>
      </c>
      <c r="J34" s="105">
        <f t="shared" si="1"/>
        <v>-0.0989010989010989</v>
      </c>
      <c r="K34" s="343">
        <f t="shared" si="1"/>
        <v>-0.024390243902439025</v>
      </c>
      <c r="L34" s="339">
        <f t="shared" si="2"/>
        <v>0.028960817717206135</v>
      </c>
      <c r="M34" s="83">
        <f t="shared" si="3"/>
        <v>0.03950033760972316</v>
      </c>
      <c r="N34" s="83">
        <f t="shared" si="4"/>
        <v>0.029185375240538807</v>
      </c>
      <c r="O34" s="84">
        <f t="shared" si="5"/>
        <v>0.026779882429784456</v>
      </c>
      <c r="P34" s="85">
        <f t="shared" si="6"/>
        <v>0.02824858757062147</v>
      </c>
    </row>
    <row r="35" spans="1:16" ht="12.75" customHeight="1">
      <c r="A35" s="432"/>
      <c r="B35" s="66" t="s">
        <v>90</v>
      </c>
      <c r="C35" s="67">
        <v>92</v>
      </c>
      <c r="D35" s="139">
        <v>237</v>
      </c>
      <c r="E35" s="139">
        <v>131</v>
      </c>
      <c r="F35" s="139">
        <v>133</v>
      </c>
      <c r="G35" s="68">
        <v>119</v>
      </c>
      <c r="H35" s="346">
        <f t="shared" si="0"/>
        <v>1.576086956521739</v>
      </c>
      <c r="I35" s="101">
        <f t="shared" si="1"/>
        <v>-0.4472573839662447</v>
      </c>
      <c r="J35" s="173">
        <f t="shared" si="1"/>
        <v>0.015267175572519083</v>
      </c>
      <c r="K35" s="350">
        <f t="shared" si="1"/>
        <v>-0.10526315789473684</v>
      </c>
      <c r="L35" s="341">
        <f t="shared" si="2"/>
        <v>0.039182282793867124</v>
      </c>
      <c r="M35" s="69">
        <f t="shared" si="3"/>
        <v>0.0800135043889264</v>
      </c>
      <c r="N35" s="69">
        <f t="shared" si="4"/>
        <v>0.04201411161000641</v>
      </c>
      <c r="O35" s="70">
        <f t="shared" si="5"/>
        <v>0.0434356629653821</v>
      </c>
      <c r="P35" s="71">
        <f t="shared" si="6"/>
        <v>0.042019774011299436</v>
      </c>
    </row>
    <row r="36" spans="1:16" ht="12.75" customHeight="1">
      <c r="A36" s="432"/>
      <c r="B36" s="27" t="s">
        <v>91</v>
      </c>
      <c r="C36" s="28">
        <v>184</v>
      </c>
      <c r="D36" s="121">
        <v>15</v>
      </c>
      <c r="E36" s="121">
        <v>270</v>
      </c>
      <c r="F36" s="121">
        <v>245</v>
      </c>
      <c r="G36" s="29">
        <v>206</v>
      </c>
      <c r="H36" s="344">
        <f t="shared" si="0"/>
        <v>-0.9184782608695652</v>
      </c>
      <c r="I36" s="103">
        <f t="shared" si="1"/>
        <v>17</v>
      </c>
      <c r="J36" s="105">
        <f t="shared" si="1"/>
        <v>-0.09259259259259259</v>
      </c>
      <c r="K36" s="343">
        <f t="shared" si="1"/>
        <v>-0.15918367346938775</v>
      </c>
      <c r="L36" s="339">
        <f t="shared" si="2"/>
        <v>0.07836456558773425</v>
      </c>
      <c r="M36" s="83">
        <f t="shared" si="3"/>
        <v>0.005064145847400405</v>
      </c>
      <c r="N36" s="83">
        <f t="shared" si="4"/>
        <v>0.08659397049390635</v>
      </c>
      <c r="O36" s="84">
        <f t="shared" si="5"/>
        <v>0.08001306335728282</v>
      </c>
      <c r="P36" s="85">
        <f t="shared" si="6"/>
        <v>0.07274011299435028</v>
      </c>
    </row>
    <row r="37" spans="1:16" ht="12.75" customHeight="1">
      <c r="A37" s="432"/>
      <c r="B37" s="66" t="s">
        <v>92</v>
      </c>
      <c r="C37" s="67">
        <v>10</v>
      </c>
      <c r="D37" s="139">
        <v>3</v>
      </c>
      <c r="E37" s="139">
        <v>10</v>
      </c>
      <c r="F37" s="139">
        <v>17</v>
      </c>
      <c r="G37" s="68">
        <v>9</v>
      </c>
      <c r="H37" s="346">
        <f t="shared" si="0"/>
        <v>-0.7</v>
      </c>
      <c r="I37" s="101">
        <f t="shared" si="1"/>
        <v>2.3333333333333335</v>
      </c>
      <c r="J37" s="173">
        <f t="shared" si="1"/>
        <v>0.7</v>
      </c>
      <c r="K37" s="350">
        <f t="shared" si="1"/>
        <v>-0.47058823529411764</v>
      </c>
      <c r="L37" s="341">
        <f t="shared" si="2"/>
        <v>0.004258943781942078</v>
      </c>
      <c r="M37" s="69">
        <f t="shared" si="3"/>
        <v>0.001012829169480081</v>
      </c>
      <c r="N37" s="69">
        <f t="shared" si="4"/>
        <v>0.003207184092366902</v>
      </c>
      <c r="O37" s="70">
        <f t="shared" si="5"/>
        <v>0.005551926845199217</v>
      </c>
      <c r="P37" s="71">
        <f t="shared" si="6"/>
        <v>0.0031779661016949155</v>
      </c>
    </row>
    <row r="38" spans="1:16" ht="12.75" customHeight="1">
      <c r="A38" s="432"/>
      <c r="B38" s="27" t="s">
        <v>93</v>
      </c>
      <c r="C38" s="28">
        <v>2</v>
      </c>
      <c r="D38" s="121">
        <v>21</v>
      </c>
      <c r="E38" s="121">
        <v>2</v>
      </c>
      <c r="F38" s="121">
        <v>2</v>
      </c>
      <c r="G38" s="29">
        <v>0</v>
      </c>
      <c r="H38" s="344">
        <f t="shared" si="0"/>
        <v>9.5</v>
      </c>
      <c r="I38" s="103">
        <f t="shared" si="1"/>
        <v>-0.9047619047619048</v>
      </c>
      <c r="J38" s="105">
        <f t="shared" si="1"/>
        <v>0</v>
      </c>
      <c r="K38" s="343">
        <f t="shared" si="1"/>
        <v>-1</v>
      </c>
      <c r="L38" s="339">
        <f t="shared" si="2"/>
        <v>0.0008517887563884157</v>
      </c>
      <c r="M38" s="83">
        <f t="shared" si="3"/>
        <v>0.0070898041863605675</v>
      </c>
      <c r="N38" s="83">
        <f t="shared" si="4"/>
        <v>0.0006414368184733803</v>
      </c>
      <c r="O38" s="84">
        <f t="shared" si="5"/>
        <v>0.0006531678641410843</v>
      </c>
      <c r="P38" s="85">
        <f t="shared" si="6"/>
        <v>0</v>
      </c>
    </row>
    <row r="39" spans="1:16" ht="12.75" customHeight="1">
      <c r="A39" s="432"/>
      <c r="B39" s="35" t="s">
        <v>94</v>
      </c>
      <c r="C39" s="36">
        <v>18</v>
      </c>
      <c r="D39" s="139">
        <v>24</v>
      </c>
      <c r="E39" s="139">
        <v>16</v>
      </c>
      <c r="F39" s="122">
        <v>20</v>
      </c>
      <c r="G39" s="37">
        <v>12</v>
      </c>
      <c r="H39" s="296">
        <f t="shared" si="0"/>
        <v>0.3333333333333333</v>
      </c>
      <c r="I39" s="89">
        <f t="shared" si="1"/>
        <v>-0.3333333333333333</v>
      </c>
      <c r="J39" s="173">
        <f t="shared" si="1"/>
        <v>0.25</v>
      </c>
      <c r="K39" s="349">
        <f t="shared" si="1"/>
        <v>-0.4</v>
      </c>
      <c r="L39" s="293">
        <f t="shared" si="2"/>
        <v>0.007666098807495741</v>
      </c>
      <c r="M39" s="24">
        <f t="shared" si="3"/>
        <v>0.008102633355840648</v>
      </c>
      <c r="N39" s="24">
        <f t="shared" si="4"/>
        <v>0.005131494547787043</v>
      </c>
      <c r="O39" s="25">
        <f t="shared" si="5"/>
        <v>0.006531678641410843</v>
      </c>
      <c r="P39" s="26">
        <f t="shared" si="6"/>
        <v>0.00423728813559322</v>
      </c>
    </row>
    <row r="40" spans="1:16" ht="12.75" customHeight="1">
      <c r="A40" s="432"/>
      <c r="B40" s="72" t="s">
        <v>95</v>
      </c>
      <c r="C40" s="73">
        <v>14</v>
      </c>
      <c r="D40" s="121">
        <v>23</v>
      </c>
      <c r="E40" s="121">
        <v>14</v>
      </c>
      <c r="F40" s="121">
        <v>14</v>
      </c>
      <c r="G40" s="74">
        <v>9</v>
      </c>
      <c r="H40" s="347">
        <f t="shared" si="0"/>
        <v>0.6428571428571429</v>
      </c>
      <c r="I40" s="99">
        <f t="shared" si="1"/>
        <v>-0.391304347826087</v>
      </c>
      <c r="J40" s="105">
        <f t="shared" si="1"/>
        <v>0</v>
      </c>
      <c r="K40" s="348">
        <f t="shared" si="1"/>
        <v>-0.35714285714285715</v>
      </c>
      <c r="L40" s="342">
        <f t="shared" si="2"/>
        <v>0.00596252129471891</v>
      </c>
      <c r="M40" s="75">
        <f t="shared" si="3"/>
        <v>0.007765023632680621</v>
      </c>
      <c r="N40" s="75">
        <f t="shared" si="4"/>
        <v>0.004490057729313663</v>
      </c>
      <c r="O40" s="76">
        <f t="shared" si="5"/>
        <v>0.0045721750489875895</v>
      </c>
      <c r="P40" s="77">
        <f t="shared" si="6"/>
        <v>0.0031779661016949155</v>
      </c>
    </row>
    <row r="41" spans="1:16" ht="12.75" customHeight="1">
      <c r="A41" s="432"/>
      <c r="B41" s="35" t="s">
        <v>96</v>
      </c>
      <c r="C41" s="36">
        <v>27</v>
      </c>
      <c r="D41" s="122">
        <v>31</v>
      </c>
      <c r="E41" s="122">
        <v>26</v>
      </c>
      <c r="F41" s="122">
        <v>31</v>
      </c>
      <c r="G41" s="37">
        <v>34</v>
      </c>
      <c r="H41" s="296">
        <f t="shared" si="0"/>
        <v>0.14814814814814814</v>
      </c>
      <c r="I41" s="89">
        <f t="shared" si="1"/>
        <v>-0.16129032258064516</v>
      </c>
      <c r="J41" s="173">
        <f t="shared" si="1"/>
        <v>0.19230769230769232</v>
      </c>
      <c r="K41" s="349">
        <f t="shared" si="1"/>
        <v>0.0967741935483871</v>
      </c>
      <c r="L41" s="293">
        <f t="shared" si="2"/>
        <v>0.011499148211243612</v>
      </c>
      <c r="M41" s="24">
        <f t="shared" si="3"/>
        <v>0.010465901417960837</v>
      </c>
      <c r="N41" s="24">
        <f t="shared" si="4"/>
        <v>0.008338678640153944</v>
      </c>
      <c r="O41" s="25">
        <f t="shared" si="5"/>
        <v>0.010124101894186806</v>
      </c>
      <c r="P41" s="26">
        <f t="shared" si="6"/>
        <v>0.012005649717514125</v>
      </c>
    </row>
    <row r="42" spans="2:16" ht="12.75">
      <c r="B42" s="72" t="s">
        <v>97</v>
      </c>
      <c r="C42" s="73">
        <v>22</v>
      </c>
      <c r="D42" s="138">
        <v>21</v>
      </c>
      <c r="E42" s="138">
        <v>38</v>
      </c>
      <c r="F42" s="138">
        <v>34</v>
      </c>
      <c r="G42" s="74">
        <v>31</v>
      </c>
      <c r="H42" s="347">
        <f t="shared" si="0"/>
        <v>-0.045454545454545456</v>
      </c>
      <c r="I42" s="99">
        <f t="shared" si="1"/>
        <v>0.8095238095238095</v>
      </c>
      <c r="J42" s="105">
        <f t="shared" si="1"/>
        <v>-0.10526315789473684</v>
      </c>
      <c r="K42" s="141">
        <f t="shared" si="1"/>
        <v>-0.08823529411764706</v>
      </c>
      <c r="L42" s="342">
        <f t="shared" si="2"/>
        <v>0.009369676320272573</v>
      </c>
      <c r="M42" s="75">
        <f t="shared" si="3"/>
        <v>0.0070898041863605675</v>
      </c>
      <c r="N42" s="75">
        <f t="shared" si="4"/>
        <v>0.012187299550994226</v>
      </c>
      <c r="O42" s="76">
        <f t="shared" si="5"/>
        <v>0.011103853690398433</v>
      </c>
      <c r="P42" s="77">
        <f t="shared" si="6"/>
        <v>0.010946327683615819</v>
      </c>
    </row>
    <row r="43" spans="2:16" ht="13.5" thickBot="1">
      <c r="B43" s="35" t="s">
        <v>98</v>
      </c>
      <c r="C43" s="36">
        <v>11</v>
      </c>
      <c r="D43" s="122">
        <v>0</v>
      </c>
      <c r="E43" s="122">
        <v>14</v>
      </c>
      <c r="F43" s="122">
        <v>16</v>
      </c>
      <c r="G43" s="37">
        <v>16</v>
      </c>
      <c r="H43" s="296">
        <f t="shared" si="0"/>
        <v>-1</v>
      </c>
      <c r="I43" s="89" t="str">
        <f t="shared" si="1"/>
        <v>NC</v>
      </c>
      <c r="J43" s="259">
        <f t="shared" si="1"/>
        <v>0.14285714285714285</v>
      </c>
      <c r="K43" s="350">
        <f t="shared" si="1"/>
        <v>0</v>
      </c>
      <c r="L43" s="293">
        <f t="shared" si="2"/>
        <v>0.004684838160136286</v>
      </c>
      <c r="M43" s="24">
        <f t="shared" si="3"/>
        <v>0</v>
      </c>
      <c r="N43" s="118">
        <f t="shared" si="4"/>
        <v>0.004490057729313663</v>
      </c>
      <c r="O43" s="25">
        <f t="shared" si="5"/>
        <v>0.005225342913128674</v>
      </c>
      <c r="P43" s="26">
        <f t="shared" si="6"/>
        <v>0.005649717514124294</v>
      </c>
    </row>
    <row r="44" spans="2:16" ht="13.5" thickBot="1">
      <c r="B44" s="56" t="s">
        <v>0</v>
      </c>
      <c r="C44" s="57">
        <f>SUM(C6:C43)</f>
        <v>2348</v>
      </c>
      <c r="D44" s="126">
        <f>SUM(D6:D43)</f>
        <v>2962</v>
      </c>
      <c r="E44" s="126">
        <f>SUM(E6:E43)</f>
        <v>3118</v>
      </c>
      <c r="F44" s="126">
        <f>SUM(F6:F43)</f>
        <v>3062</v>
      </c>
      <c r="G44" s="58">
        <f>SUM(G6:G43)</f>
        <v>2832</v>
      </c>
      <c r="H44" s="298">
        <f t="shared" si="0"/>
        <v>0.2614991482112436</v>
      </c>
      <c r="I44" s="61">
        <f t="shared" si="1"/>
        <v>0.05266711681296422</v>
      </c>
      <c r="J44" s="351">
        <f t="shared" si="1"/>
        <v>-0.01796023091725465</v>
      </c>
      <c r="K44" s="352">
        <f t="shared" si="1"/>
        <v>-0.07511430437622468</v>
      </c>
      <c r="L44" s="284">
        <f t="shared" si="2"/>
        <v>1</v>
      </c>
      <c r="M44" s="63">
        <f t="shared" si="3"/>
        <v>1</v>
      </c>
      <c r="N44" s="63">
        <f t="shared" si="4"/>
        <v>1</v>
      </c>
      <c r="O44" s="64">
        <f t="shared" si="5"/>
        <v>1</v>
      </c>
      <c r="P44" s="65">
        <f t="shared" si="6"/>
        <v>1</v>
      </c>
    </row>
    <row r="46" ht="12.75">
      <c r="B46" s="12" t="s">
        <v>385</v>
      </c>
    </row>
    <row r="48" ht="12.75">
      <c r="B48"/>
    </row>
    <row r="49" ht="12.75"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ht="12.75">
      <c r="B86"/>
    </row>
  </sheetData>
  <sheetProtection/>
  <mergeCells count="5">
    <mergeCell ref="L4:P4"/>
    <mergeCell ref="B4:B5"/>
    <mergeCell ref="A6:A41"/>
    <mergeCell ref="C4:G4"/>
    <mergeCell ref="H4:K4"/>
  </mergeCells>
  <conditionalFormatting sqref="H6:K44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427" customWidth="1"/>
    <col min="2" max="2" width="21.57421875" style="1" customWidth="1"/>
    <col min="3" max="16" width="8.7109375" style="0" customWidth="1"/>
  </cols>
  <sheetData>
    <row r="1" ht="15" customHeight="1">
      <c r="B1" s="2" t="str">
        <f>+Chieri!B1</f>
        <v>FLUSSO TOTALE di disponibili al lavoro per comune di domicilio - Anni 2011-2015</v>
      </c>
    </row>
    <row r="2" ht="15" customHeight="1">
      <c r="B2" s="10" t="s">
        <v>17</v>
      </c>
    </row>
    <row r="3" spans="2:4" ht="15" customHeight="1" thickBot="1">
      <c r="B3" s="2"/>
      <c r="C3" s="11"/>
      <c r="D3" s="11"/>
    </row>
    <row r="4" spans="2:16" ht="21" customHeight="1" thickBot="1"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8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28" t="s">
        <v>4</v>
      </c>
      <c r="B6" s="15" t="s">
        <v>4</v>
      </c>
      <c r="C6" s="16">
        <v>294</v>
      </c>
      <c r="D6" s="166">
        <v>317</v>
      </c>
      <c r="E6" s="183">
        <v>353</v>
      </c>
      <c r="F6" s="184">
        <v>351</v>
      </c>
      <c r="G6" s="214">
        <v>332</v>
      </c>
      <c r="H6" s="87">
        <f>IF(ISERROR((+D6-C6)/C6),"NC",(+D6-C6)/C6)</f>
        <v>0.0782312925170068</v>
      </c>
      <c r="I6" s="87">
        <f aca="true" t="shared" si="0" ref="I6:K43">IF(ISERROR((+E6-D6)/D6),"NC",(+E6-D6)/D6)</f>
        <v>0.11356466876971609</v>
      </c>
      <c r="J6" s="140">
        <f t="shared" si="0"/>
        <v>-0.0056657223796034</v>
      </c>
      <c r="K6" s="188">
        <f t="shared" si="0"/>
        <v>-0.05413105413105413</v>
      </c>
      <c r="L6" s="20">
        <f aca="true" t="shared" si="1" ref="L6:L43">+C6/C$43</f>
        <v>0.20955096222380612</v>
      </c>
      <c r="M6" s="20">
        <f aca="true" t="shared" si="2" ref="M6:M43">D6/D$43</f>
        <v>0.17360350492880613</v>
      </c>
      <c r="N6" s="20">
        <f aca="true" t="shared" si="3" ref="N6:P43">E6/E$43</f>
        <v>0.19416941694169418</v>
      </c>
      <c r="O6" s="150">
        <f t="shared" si="3"/>
        <v>0.20818505338078291</v>
      </c>
      <c r="P6" s="21">
        <f t="shared" si="3"/>
        <v>0.21295702373316228</v>
      </c>
    </row>
    <row r="7" spans="1:16" ht="15" customHeight="1">
      <c r="A7" s="428"/>
      <c r="B7" s="35" t="s">
        <v>99</v>
      </c>
      <c r="C7" s="161">
        <v>3</v>
      </c>
      <c r="D7" s="161">
        <v>4</v>
      </c>
      <c r="E7" s="177">
        <v>4</v>
      </c>
      <c r="F7" s="122">
        <v>4</v>
      </c>
      <c r="G7" s="37">
        <v>6</v>
      </c>
      <c r="H7" s="89">
        <f aca="true" t="shared" si="4" ref="H7:H43">IF(ISERROR((+D7-C7)/C7),"NC",(+D7-C7)/C7)</f>
        <v>0.3333333333333333</v>
      </c>
      <c r="I7" s="89">
        <f t="shared" si="0"/>
        <v>0</v>
      </c>
      <c r="J7" s="132">
        <f t="shared" si="0"/>
        <v>0</v>
      </c>
      <c r="K7" s="189">
        <f t="shared" si="0"/>
        <v>0.5</v>
      </c>
      <c r="L7" s="25">
        <f t="shared" si="1"/>
        <v>0.0021382751247327157</v>
      </c>
      <c r="M7" s="25">
        <f t="shared" si="2"/>
        <v>0.002190580503833516</v>
      </c>
      <c r="N7" s="25">
        <f t="shared" si="3"/>
        <v>0.0022002200220022</v>
      </c>
      <c r="O7" s="24">
        <f t="shared" si="3"/>
        <v>0.002372479240806643</v>
      </c>
      <c r="P7" s="26">
        <f t="shared" si="3"/>
        <v>0.003848620910840282</v>
      </c>
    </row>
    <row r="8" spans="1:16" ht="15" customHeight="1">
      <c r="A8" s="428"/>
      <c r="B8" s="27" t="s">
        <v>100</v>
      </c>
      <c r="C8" s="160">
        <v>16</v>
      </c>
      <c r="D8" s="160">
        <v>15</v>
      </c>
      <c r="E8" s="178">
        <v>17</v>
      </c>
      <c r="F8" s="121">
        <v>11</v>
      </c>
      <c r="G8" s="29">
        <v>28</v>
      </c>
      <c r="H8" s="91">
        <f t="shared" si="4"/>
        <v>-0.0625</v>
      </c>
      <c r="I8" s="91">
        <f t="shared" si="0"/>
        <v>0.13333333333333333</v>
      </c>
      <c r="J8" s="141">
        <f t="shared" si="0"/>
        <v>-0.35294117647058826</v>
      </c>
      <c r="K8" s="190">
        <f t="shared" si="0"/>
        <v>1.5454545454545454</v>
      </c>
      <c r="L8" s="33">
        <f t="shared" si="1"/>
        <v>0.011404133998574484</v>
      </c>
      <c r="M8" s="33">
        <f t="shared" si="2"/>
        <v>0.008214676889375685</v>
      </c>
      <c r="N8" s="33">
        <f t="shared" si="3"/>
        <v>0.00935093509350935</v>
      </c>
      <c r="O8" s="19">
        <f t="shared" si="3"/>
        <v>0.006524317912218268</v>
      </c>
      <c r="P8" s="110">
        <f t="shared" si="3"/>
        <v>0.01796023091725465</v>
      </c>
    </row>
    <row r="9" spans="1:16" ht="15" customHeight="1">
      <c r="A9" s="428"/>
      <c r="B9" s="35" t="s">
        <v>101</v>
      </c>
      <c r="C9" s="161">
        <v>63</v>
      </c>
      <c r="D9" s="161">
        <v>100</v>
      </c>
      <c r="E9" s="177">
        <v>80</v>
      </c>
      <c r="F9" s="122">
        <v>81</v>
      </c>
      <c r="G9" s="37">
        <v>91</v>
      </c>
      <c r="H9" s="89">
        <f t="shared" si="4"/>
        <v>0.5873015873015873</v>
      </c>
      <c r="I9" s="89">
        <f t="shared" si="0"/>
        <v>-0.2</v>
      </c>
      <c r="J9" s="132">
        <f t="shared" si="0"/>
        <v>0.0125</v>
      </c>
      <c r="K9" s="189">
        <f t="shared" si="0"/>
        <v>0.12345679012345678</v>
      </c>
      <c r="L9" s="25">
        <f t="shared" si="1"/>
        <v>0.04490377761938703</v>
      </c>
      <c r="M9" s="25">
        <f t="shared" si="2"/>
        <v>0.054764512595837894</v>
      </c>
      <c r="N9" s="25">
        <f t="shared" si="3"/>
        <v>0.04400440044004401</v>
      </c>
      <c r="O9" s="24">
        <f t="shared" si="3"/>
        <v>0.04804270462633452</v>
      </c>
      <c r="P9" s="26">
        <f t="shared" si="3"/>
        <v>0.058370750481077614</v>
      </c>
    </row>
    <row r="10" spans="1:16" ht="15" customHeight="1">
      <c r="A10" s="428"/>
      <c r="B10" s="27" t="s">
        <v>102</v>
      </c>
      <c r="C10" s="160">
        <v>31</v>
      </c>
      <c r="D10" s="160">
        <v>44</v>
      </c>
      <c r="E10" s="178">
        <v>42</v>
      </c>
      <c r="F10" s="121">
        <v>33</v>
      </c>
      <c r="G10" s="29">
        <v>42</v>
      </c>
      <c r="H10" s="91">
        <f t="shared" si="4"/>
        <v>0.41935483870967744</v>
      </c>
      <c r="I10" s="91">
        <f t="shared" si="0"/>
        <v>-0.045454545454545456</v>
      </c>
      <c r="J10" s="141">
        <f t="shared" si="0"/>
        <v>-0.21428571428571427</v>
      </c>
      <c r="K10" s="190">
        <f t="shared" si="0"/>
        <v>0.2727272727272727</v>
      </c>
      <c r="L10" s="33">
        <f t="shared" si="1"/>
        <v>0.022095509622238062</v>
      </c>
      <c r="M10" s="33">
        <f t="shared" si="2"/>
        <v>0.024096385542168676</v>
      </c>
      <c r="N10" s="33">
        <f t="shared" si="3"/>
        <v>0.0231023102310231</v>
      </c>
      <c r="O10" s="32">
        <f t="shared" si="3"/>
        <v>0.019572953736654804</v>
      </c>
      <c r="P10" s="34">
        <f t="shared" si="3"/>
        <v>0.026940346375881975</v>
      </c>
    </row>
    <row r="11" spans="1:16" ht="15" customHeight="1">
      <c r="A11" s="428"/>
      <c r="B11" s="35" t="s">
        <v>103</v>
      </c>
      <c r="C11" s="161">
        <v>6</v>
      </c>
      <c r="D11" s="161">
        <v>4</v>
      </c>
      <c r="E11" s="177">
        <v>11</v>
      </c>
      <c r="F11" s="122">
        <v>9</v>
      </c>
      <c r="G11" s="37">
        <v>7</v>
      </c>
      <c r="H11" s="89">
        <f t="shared" si="4"/>
        <v>-0.3333333333333333</v>
      </c>
      <c r="I11" s="89">
        <f t="shared" si="0"/>
        <v>1.75</v>
      </c>
      <c r="J11" s="132">
        <f t="shared" si="0"/>
        <v>-0.18181818181818182</v>
      </c>
      <c r="K11" s="189">
        <f t="shared" si="0"/>
        <v>-0.2222222222222222</v>
      </c>
      <c r="L11" s="25">
        <f t="shared" si="1"/>
        <v>0.0042765502494654314</v>
      </c>
      <c r="M11" s="25">
        <f t="shared" si="2"/>
        <v>0.002190580503833516</v>
      </c>
      <c r="N11" s="25">
        <f t="shared" si="3"/>
        <v>0.00605060506050605</v>
      </c>
      <c r="O11" s="24">
        <f t="shared" si="3"/>
        <v>0.005338078291814947</v>
      </c>
      <c r="P11" s="26">
        <f t="shared" si="3"/>
        <v>0.004490057729313663</v>
      </c>
    </row>
    <row r="12" spans="1:16" ht="15" customHeight="1">
      <c r="A12" s="428"/>
      <c r="B12" s="38" t="s">
        <v>104</v>
      </c>
      <c r="C12" s="162">
        <v>6</v>
      </c>
      <c r="D12" s="162">
        <v>16</v>
      </c>
      <c r="E12" s="179">
        <v>15</v>
      </c>
      <c r="F12" s="123">
        <v>10</v>
      </c>
      <c r="G12" s="40">
        <v>7</v>
      </c>
      <c r="H12" s="91">
        <f t="shared" si="4"/>
        <v>1.6666666666666667</v>
      </c>
      <c r="I12" s="91">
        <f t="shared" si="0"/>
        <v>-0.0625</v>
      </c>
      <c r="J12" s="141">
        <f t="shared" si="0"/>
        <v>-0.3333333333333333</v>
      </c>
      <c r="K12" s="190">
        <f t="shared" si="0"/>
        <v>-0.3</v>
      </c>
      <c r="L12" s="33">
        <f t="shared" si="1"/>
        <v>0.0042765502494654314</v>
      </c>
      <c r="M12" s="33">
        <f t="shared" si="2"/>
        <v>0.008762322015334063</v>
      </c>
      <c r="N12" s="33">
        <f t="shared" si="3"/>
        <v>0.00825082508250825</v>
      </c>
      <c r="O12" s="32">
        <f t="shared" si="3"/>
        <v>0.005931198102016607</v>
      </c>
      <c r="P12" s="34">
        <f t="shared" si="3"/>
        <v>0.004490057729313663</v>
      </c>
    </row>
    <row r="13" spans="2:16" ht="15" customHeight="1">
      <c r="B13" s="35" t="s">
        <v>105</v>
      </c>
      <c r="C13" s="161">
        <v>1</v>
      </c>
      <c r="D13" s="161">
        <v>0</v>
      </c>
      <c r="E13" s="177">
        <v>0</v>
      </c>
      <c r="F13" s="122">
        <v>0</v>
      </c>
      <c r="G13" s="37">
        <v>3</v>
      </c>
      <c r="H13" s="89">
        <f t="shared" si="4"/>
        <v>-1</v>
      </c>
      <c r="I13" s="89" t="str">
        <f t="shared" si="0"/>
        <v>NC</v>
      </c>
      <c r="J13" s="132" t="str">
        <f t="shared" si="0"/>
        <v>NC</v>
      </c>
      <c r="K13" s="189" t="str">
        <f t="shared" si="0"/>
        <v>NC</v>
      </c>
      <c r="L13" s="25">
        <f t="shared" si="1"/>
        <v>0.0007127583749109052</v>
      </c>
      <c r="M13" s="25">
        <f t="shared" si="2"/>
        <v>0</v>
      </c>
      <c r="N13" s="25">
        <f t="shared" si="3"/>
        <v>0</v>
      </c>
      <c r="O13" s="24">
        <f t="shared" si="3"/>
        <v>0</v>
      </c>
      <c r="P13" s="26">
        <f t="shared" si="3"/>
        <v>0.001924310455420141</v>
      </c>
    </row>
    <row r="14" spans="1:16" ht="15" customHeight="1">
      <c r="A14" s="428"/>
      <c r="B14" s="41" t="s">
        <v>106</v>
      </c>
      <c r="C14" s="104">
        <v>15</v>
      </c>
      <c r="D14" s="104">
        <v>13</v>
      </c>
      <c r="E14" s="180">
        <v>16</v>
      </c>
      <c r="F14" s="124">
        <v>14</v>
      </c>
      <c r="G14" s="205">
        <v>5</v>
      </c>
      <c r="H14" s="93">
        <f t="shared" si="4"/>
        <v>-0.13333333333333333</v>
      </c>
      <c r="I14" s="93">
        <f t="shared" si="0"/>
        <v>0.23076923076923078</v>
      </c>
      <c r="J14" s="142">
        <f t="shared" si="0"/>
        <v>-0.125</v>
      </c>
      <c r="K14" s="191">
        <f t="shared" si="0"/>
        <v>-0.6428571428571429</v>
      </c>
      <c r="L14" s="46">
        <f t="shared" si="1"/>
        <v>0.010691375623663579</v>
      </c>
      <c r="M14" s="46">
        <f t="shared" si="2"/>
        <v>0.007119386637458927</v>
      </c>
      <c r="N14" s="46">
        <f t="shared" si="3"/>
        <v>0.0088008800880088</v>
      </c>
      <c r="O14" s="32">
        <f t="shared" si="3"/>
        <v>0.00830367734282325</v>
      </c>
      <c r="P14" s="34">
        <f t="shared" si="3"/>
        <v>0.003207184092366902</v>
      </c>
    </row>
    <row r="15" spans="1:16" ht="15" customHeight="1">
      <c r="A15" s="428"/>
      <c r="B15" s="35" t="s">
        <v>107</v>
      </c>
      <c r="C15" s="161">
        <v>4</v>
      </c>
      <c r="D15" s="161">
        <v>5</v>
      </c>
      <c r="E15" s="177">
        <v>4</v>
      </c>
      <c r="F15" s="122">
        <v>15</v>
      </c>
      <c r="G15" s="37">
        <v>6</v>
      </c>
      <c r="H15" s="89">
        <f t="shared" si="4"/>
        <v>0.25</v>
      </c>
      <c r="I15" s="89">
        <f t="shared" si="0"/>
        <v>-0.2</v>
      </c>
      <c r="J15" s="132">
        <f t="shared" si="0"/>
        <v>2.75</v>
      </c>
      <c r="K15" s="189">
        <f t="shared" si="0"/>
        <v>-0.6</v>
      </c>
      <c r="L15" s="25">
        <f t="shared" si="1"/>
        <v>0.002851033499643621</v>
      </c>
      <c r="M15" s="25">
        <f t="shared" si="2"/>
        <v>0.002738225629791895</v>
      </c>
      <c r="N15" s="25">
        <f t="shared" si="3"/>
        <v>0.0022002200220022</v>
      </c>
      <c r="O15" s="24">
        <f t="shared" si="3"/>
        <v>0.008896797153024912</v>
      </c>
      <c r="P15" s="26">
        <f t="shared" si="3"/>
        <v>0.003848620910840282</v>
      </c>
    </row>
    <row r="16" spans="1:16" ht="15" customHeight="1">
      <c r="A16" s="428"/>
      <c r="B16" s="48" t="s">
        <v>108</v>
      </c>
      <c r="C16" s="111">
        <v>4</v>
      </c>
      <c r="D16" s="111">
        <v>6</v>
      </c>
      <c r="E16" s="181">
        <v>3</v>
      </c>
      <c r="F16" s="125">
        <v>4</v>
      </c>
      <c r="G16" s="50">
        <v>4</v>
      </c>
      <c r="H16" s="95">
        <f t="shared" si="4"/>
        <v>0.5</v>
      </c>
      <c r="I16" s="95">
        <f t="shared" si="0"/>
        <v>-0.5</v>
      </c>
      <c r="J16" s="143">
        <f t="shared" si="0"/>
        <v>0.3333333333333333</v>
      </c>
      <c r="K16" s="192">
        <f t="shared" si="0"/>
        <v>0</v>
      </c>
      <c r="L16" s="54">
        <f t="shared" si="1"/>
        <v>0.002851033499643621</v>
      </c>
      <c r="M16" s="54">
        <f t="shared" si="2"/>
        <v>0.0032858707557502738</v>
      </c>
      <c r="N16" s="54">
        <f t="shared" si="3"/>
        <v>0.0016501650165016502</v>
      </c>
      <c r="O16" s="45">
        <f t="shared" si="3"/>
        <v>0.002372479240806643</v>
      </c>
      <c r="P16" s="47">
        <f t="shared" si="3"/>
        <v>0.0025657472738935213</v>
      </c>
    </row>
    <row r="17" spans="1:16" ht="15" customHeight="1">
      <c r="A17" s="428"/>
      <c r="B17" s="35" t="s">
        <v>109</v>
      </c>
      <c r="C17" s="161">
        <v>11</v>
      </c>
      <c r="D17" s="161">
        <v>10</v>
      </c>
      <c r="E17" s="177">
        <v>12</v>
      </c>
      <c r="F17" s="122">
        <v>11</v>
      </c>
      <c r="G17" s="37">
        <v>13</v>
      </c>
      <c r="H17" s="89">
        <f t="shared" si="4"/>
        <v>-0.09090909090909091</v>
      </c>
      <c r="I17" s="89">
        <f t="shared" si="0"/>
        <v>0.2</v>
      </c>
      <c r="J17" s="132">
        <f t="shared" si="0"/>
        <v>-0.08333333333333333</v>
      </c>
      <c r="K17" s="189">
        <f t="shared" si="0"/>
        <v>0.18181818181818182</v>
      </c>
      <c r="L17" s="25">
        <f t="shared" si="1"/>
        <v>0.007840342124019958</v>
      </c>
      <c r="M17" s="25">
        <f t="shared" si="2"/>
        <v>0.00547645125958379</v>
      </c>
      <c r="N17" s="25">
        <f t="shared" si="3"/>
        <v>0.006600660066006601</v>
      </c>
      <c r="O17" s="24">
        <f t="shared" si="3"/>
        <v>0.006524317912218268</v>
      </c>
      <c r="P17" s="26">
        <f t="shared" si="3"/>
        <v>0.008338678640153944</v>
      </c>
    </row>
    <row r="18" spans="1:16" ht="15" customHeight="1">
      <c r="A18" s="428"/>
      <c r="B18" s="48" t="s">
        <v>110</v>
      </c>
      <c r="C18" s="111">
        <v>115</v>
      </c>
      <c r="D18" s="111">
        <v>168</v>
      </c>
      <c r="E18" s="181">
        <v>178</v>
      </c>
      <c r="F18" s="125">
        <v>152</v>
      </c>
      <c r="G18" s="50">
        <v>150</v>
      </c>
      <c r="H18" s="95">
        <f t="shared" si="4"/>
        <v>0.4608695652173913</v>
      </c>
      <c r="I18" s="95">
        <f t="shared" si="0"/>
        <v>0.05952380952380952</v>
      </c>
      <c r="J18" s="143">
        <f t="shared" si="0"/>
        <v>-0.14606741573033707</v>
      </c>
      <c r="K18" s="192">
        <f t="shared" si="0"/>
        <v>-0.013157894736842105</v>
      </c>
      <c r="L18" s="54">
        <f t="shared" si="1"/>
        <v>0.08196721311475409</v>
      </c>
      <c r="M18" s="54">
        <f t="shared" si="2"/>
        <v>0.09200438116100766</v>
      </c>
      <c r="N18" s="54">
        <f t="shared" si="3"/>
        <v>0.09790979097909791</v>
      </c>
      <c r="O18" s="53">
        <f t="shared" si="3"/>
        <v>0.09015421115065243</v>
      </c>
      <c r="P18" s="55">
        <f t="shared" si="3"/>
        <v>0.09621552277100706</v>
      </c>
    </row>
    <row r="19" spans="1:16" ht="15" customHeight="1">
      <c r="A19" s="428"/>
      <c r="B19" s="35" t="s">
        <v>111</v>
      </c>
      <c r="C19" s="161">
        <v>76</v>
      </c>
      <c r="D19" s="161">
        <v>83</v>
      </c>
      <c r="E19" s="177">
        <v>78</v>
      </c>
      <c r="F19" s="122">
        <v>73</v>
      </c>
      <c r="G19" s="37">
        <v>62</v>
      </c>
      <c r="H19" s="89">
        <f t="shared" si="4"/>
        <v>0.09210526315789473</v>
      </c>
      <c r="I19" s="89">
        <f t="shared" si="0"/>
        <v>-0.060240963855421686</v>
      </c>
      <c r="J19" s="132">
        <f t="shared" si="0"/>
        <v>-0.0641025641025641</v>
      </c>
      <c r="K19" s="189">
        <f t="shared" si="0"/>
        <v>-0.1506849315068493</v>
      </c>
      <c r="L19" s="25">
        <f t="shared" si="1"/>
        <v>0.0541696364932288</v>
      </c>
      <c r="M19" s="25">
        <f t="shared" si="2"/>
        <v>0.045454545454545456</v>
      </c>
      <c r="N19" s="25">
        <f t="shared" si="3"/>
        <v>0.0429042904290429</v>
      </c>
      <c r="O19" s="24">
        <f t="shared" si="3"/>
        <v>0.04329774614472123</v>
      </c>
      <c r="P19" s="26">
        <f t="shared" si="3"/>
        <v>0.039769082745349585</v>
      </c>
    </row>
    <row r="20" spans="1:16" ht="15" customHeight="1">
      <c r="A20" s="428"/>
      <c r="B20" s="48" t="s">
        <v>112</v>
      </c>
      <c r="C20" s="111">
        <v>80</v>
      </c>
      <c r="D20" s="111">
        <v>103</v>
      </c>
      <c r="E20" s="181">
        <v>108</v>
      </c>
      <c r="F20" s="125">
        <v>77</v>
      </c>
      <c r="G20" s="50">
        <v>62</v>
      </c>
      <c r="H20" s="95">
        <f t="shared" si="4"/>
        <v>0.2875</v>
      </c>
      <c r="I20" s="95">
        <f t="shared" si="0"/>
        <v>0.04854368932038835</v>
      </c>
      <c r="J20" s="143">
        <f t="shared" si="0"/>
        <v>-0.28703703703703703</v>
      </c>
      <c r="K20" s="192">
        <f t="shared" si="0"/>
        <v>-0.19480519480519481</v>
      </c>
      <c r="L20" s="54">
        <f t="shared" si="1"/>
        <v>0.05702066999287242</v>
      </c>
      <c r="M20" s="54">
        <f t="shared" si="2"/>
        <v>0.05640744797371303</v>
      </c>
      <c r="N20" s="54">
        <f t="shared" si="3"/>
        <v>0.0594059405940594</v>
      </c>
      <c r="O20" s="53">
        <f t="shared" si="3"/>
        <v>0.045670225385527875</v>
      </c>
      <c r="P20" s="55">
        <f t="shared" si="3"/>
        <v>0.039769082745349585</v>
      </c>
    </row>
    <row r="21" spans="1:16" ht="15" customHeight="1">
      <c r="A21" s="428"/>
      <c r="B21" s="35" t="s">
        <v>113</v>
      </c>
      <c r="C21" s="161">
        <v>1</v>
      </c>
      <c r="D21" s="161">
        <v>6</v>
      </c>
      <c r="E21" s="177">
        <v>9</v>
      </c>
      <c r="F21" s="122">
        <v>2</v>
      </c>
      <c r="G21" s="37">
        <v>5</v>
      </c>
      <c r="H21" s="89">
        <f t="shared" si="4"/>
        <v>5</v>
      </c>
      <c r="I21" s="89">
        <f t="shared" si="0"/>
        <v>0.5</v>
      </c>
      <c r="J21" s="132">
        <f t="shared" si="0"/>
        <v>-0.7777777777777778</v>
      </c>
      <c r="K21" s="189">
        <f t="shared" si="0"/>
        <v>1.5</v>
      </c>
      <c r="L21" s="25">
        <f t="shared" si="1"/>
        <v>0.0007127583749109052</v>
      </c>
      <c r="M21" s="25">
        <f t="shared" si="2"/>
        <v>0.0032858707557502738</v>
      </c>
      <c r="N21" s="25">
        <f t="shared" si="3"/>
        <v>0.0049504950495049506</v>
      </c>
      <c r="O21" s="24">
        <f t="shared" si="3"/>
        <v>0.0011862396204033216</v>
      </c>
      <c r="P21" s="26">
        <f t="shared" si="3"/>
        <v>0.003207184092366902</v>
      </c>
    </row>
    <row r="22" spans="1:16" ht="15" customHeight="1">
      <c r="A22" s="428"/>
      <c r="B22" s="48" t="s">
        <v>383</v>
      </c>
      <c r="C22" s="111">
        <v>0</v>
      </c>
      <c r="D22" s="111">
        <v>0</v>
      </c>
      <c r="E22" s="181">
        <v>31</v>
      </c>
      <c r="F22" s="125">
        <v>3</v>
      </c>
      <c r="G22" s="50">
        <v>1</v>
      </c>
      <c r="H22" s="95" t="str">
        <f t="shared" si="4"/>
        <v>NC</v>
      </c>
      <c r="I22" s="95" t="str">
        <f t="shared" si="0"/>
        <v>NC</v>
      </c>
      <c r="J22" s="143">
        <f t="shared" si="0"/>
        <v>-0.9032258064516129</v>
      </c>
      <c r="K22" s="192">
        <f t="shared" si="0"/>
        <v>-0.6666666666666666</v>
      </c>
      <c r="L22" s="54">
        <f t="shared" si="1"/>
        <v>0</v>
      </c>
      <c r="M22" s="54">
        <f t="shared" si="2"/>
        <v>0</v>
      </c>
      <c r="N22" s="54">
        <f t="shared" si="3"/>
        <v>0.017051705170517052</v>
      </c>
      <c r="O22" s="53">
        <f t="shared" si="3"/>
        <v>0.0017793594306049821</v>
      </c>
      <c r="P22" s="55">
        <f t="shared" si="3"/>
        <v>0.0006414368184733803</v>
      </c>
    </row>
    <row r="23" spans="1:16" ht="15" customHeight="1">
      <c r="A23" s="428"/>
      <c r="B23" s="35" t="s">
        <v>114</v>
      </c>
      <c r="C23" s="161">
        <v>32</v>
      </c>
      <c r="D23" s="161">
        <v>32</v>
      </c>
      <c r="E23" s="177">
        <v>18</v>
      </c>
      <c r="F23" s="122">
        <v>26</v>
      </c>
      <c r="G23" s="37">
        <v>27</v>
      </c>
      <c r="H23" s="89">
        <f t="shared" si="4"/>
        <v>0</v>
      </c>
      <c r="I23" s="89">
        <f t="shared" si="0"/>
        <v>-0.4375</v>
      </c>
      <c r="J23" s="132">
        <f t="shared" si="0"/>
        <v>0.4444444444444444</v>
      </c>
      <c r="K23" s="189">
        <f t="shared" si="0"/>
        <v>0.038461538461538464</v>
      </c>
      <c r="L23" s="25">
        <f t="shared" si="1"/>
        <v>0.022808267997148968</v>
      </c>
      <c r="M23" s="25">
        <f t="shared" si="2"/>
        <v>0.017524644030668127</v>
      </c>
      <c r="N23" s="25">
        <f t="shared" si="3"/>
        <v>0.009900990099009901</v>
      </c>
      <c r="O23" s="24">
        <f t="shared" si="3"/>
        <v>0.01542111506524318</v>
      </c>
      <c r="P23" s="26">
        <f t="shared" si="3"/>
        <v>0.01731879409878127</v>
      </c>
    </row>
    <row r="24" spans="1:16" ht="15" customHeight="1">
      <c r="A24" s="428"/>
      <c r="B24" s="48" t="s">
        <v>115</v>
      </c>
      <c r="C24" s="111">
        <v>14</v>
      </c>
      <c r="D24" s="111">
        <v>18</v>
      </c>
      <c r="E24" s="181">
        <v>0</v>
      </c>
      <c r="F24" s="125">
        <v>23</v>
      </c>
      <c r="G24" s="50">
        <v>7</v>
      </c>
      <c r="H24" s="95">
        <f t="shared" si="4"/>
        <v>0.2857142857142857</v>
      </c>
      <c r="I24" s="95">
        <f t="shared" si="0"/>
        <v>-1</v>
      </c>
      <c r="J24" s="143" t="str">
        <f t="shared" si="0"/>
        <v>NC</v>
      </c>
      <c r="K24" s="192">
        <f t="shared" si="0"/>
        <v>-0.6956521739130435</v>
      </c>
      <c r="L24" s="54">
        <f t="shared" si="1"/>
        <v>0.009978617248752673</v>
      </c>
      <c r="M24" s="54">
        <f t="shared" si="2"/>
        <v>0.009857612267250822</v>
      </c>
      <c r="N24" s="54">
        <f t="shared" si="3"/>
        <v>0</v>
      </c>
      <c r="O24" s="53">
        <f t="shared" si="3"/>
        <v>0.013641755634638196</v>
      </c>
      <c r="P24" s="55">
        <f t="shared" si="3"/>
        <v>0.004490057729313663</v>
      </c>
    </row>
    <row r="25" spans="2:16" ht="15" customHeight="1">
      <c r="B25" s="35" t="s">
        <v>116</v>
      </c>
      <c r="C25" s="161">
        <v>1</v>
      </c>
      <c r="D25" s="161">
        <v>0</v>
      </c>
      <c r="E25" s="177">
        <v>0</v>
      </c>
      <c r="F25" s="122">
        <v>0</v>
      </c>
      <c r="G25" s="37">
        <v>1</v>
      </c>
      <c r="H25" s="89">
        <f t="shared" si="4"/>
        <v>-1</v>
      </c>
      <c r="I25" s="89" t="str">
        <f t="shared" si="0"/>
        <v>NC</v>
      </c>
      <c r="J25" s="132" t="str">
        <f t="shared" si="0"/>
        <v>NC</v>
      </c>
      <c r="K25" s="189" t="str">
        <f t="shared" si="0"/>
        <v>NC</v>
      </c>
      <c r="L25" s="25">
        <f t="shared" si="1"/>
        <v>0.0007127583749109052</v>
      </c>
      <c r="M25" s="25">
        <f t="shared" si="2"/>
        <v>0</v>
      </c>
      <c r="N25" s="25">
        <f t="shared" si="3"/>
        <v>0</v>
      </c>
      <c r="O25" s="24">
        <f t="shared" si="3"/>
        <v>0</v>
      </c>
      <c r="P25" s="26">
        <f t="shared" si="3"/>
        <v>0.0006414368184733803</v>
      </c>
    </row>
    <row r="26" spans="1:16" ht="12.75" customHeight="1">
      <c r="A26" s="428"/>
      <c r="B26" s="48" t="s">
        <v>117</v>
      </c>
      <c r="C26" s="111">
        <v>21</v>
      </c>
      <c r="D26" s="111">
        <v>36</v>
      </c>
      <c r="E26" s="181">
        <v>37</v>
      </c>
      <c r="F26" s="125">
        <v>30</v>
      </c>
      <c r="G26" s="50">
        <v>25</v>
      </c>
      <c r="H26" s="95">
        <f t="shared" si="4"/>
        <v>0.7142857142857143</v>
      </c>
      <c r="I26" s="95">
        <f t="shared" si="0"/>
        <v>0.027777777777777776</v>
      </c>
      <c r="J26" s="143">
        <f t="shared" si="0"/>
        <v>-0.1891891891891892</v>
      </c>
      <c r="K26" s="192">
        <f t="shared" si="0"/>
        <v>-0.16666666666666666</v>
      </c>
      <c r="L26" s="54">
        <f t="shared" si="1"/>
        <v>0.01496792587312901</v>
      </c>
      <c r="M26" s="54">
        <f t="shared" si="2"/>
        <v>0.019715224534501644</v>
      </c>
      <c r="N26" s="54">
        <f t="shared" si="3"/>
        <v>0.02035203520352035</v>
      </c>
      <c r="O26" s="19">
        <f t="shared" si="3"/>
        <v>0.017793594306049824</v>
      </c>
      <c r="P26" s="110">
        <f t="shared" si="3"/>
        <v>0.01603592046183451</v>
      </c>
    </row>
    <row r="27" spans="1:16" ht="12.75" customHeight="1">
      <c r="A27" s="428"/>
      <c r="B27" s="35" t="s">
        <v>118</v>
      </c>
      <c r="C27" s="161">
        <v>20</v>
      </c>
      <c r="D27" s="161">
        <v>30</v>
      </c>
      <c r="E27" s="177">
        <v>43</v>
      </c>
      <c r="F27" s="122">
        <v>33</v>
      </c>
      <c r="G27" s="37">
        <v>33</v>
      </c>
      <c r="H27" s="89">
        <f t="shared" si="4"/>
        <v>0.5</v>
      </c>
      <c r="I27" s="89">
        <f t="shared" si="0"/>
        <v>0.43333333333333335</v>
      </c>
      <c r="J27" s="132">
        <f t="shared" si="0"/>
        <v>-0.23255813953488372</v>
      </c>
      <c r="K27" s="189">
        <f t="shared" si="0"/>
        <v>0</v>
      </c>
      <c r="L27" s="25">
        <f t="shared" si="1"/>
        <v>0.014255167498218105</v>
      </c>
      <c r="M27" s="25">
        <f t="shared" si="2"/>
        <v>0.01642935377875137</v>
      </c>
      <c r="N27" s="25">
        <f t="shared" si="3"/>
        <v>0.023652365236523653</v>
      </c>
      <c r="O27" s="24">
        <f t="shared" si="3"/>
        <v>0.019572953736654804</v>
      </c>
      <c r="P27" s="26">
        <f t="shared" si="3"/>
        <v>0.021167415009621552</v>
      </c>
    </row>
    <row r="28" spans="1:16" ht="12.75" customHeight="1">
      <c r="A28" s="428"/>
      <c r="B28" s="48" t="s">
        <v>119</v>
      </c>
      <c r="C28" s="111">
        <v>23</v>
      </c>
      <c r="D28" s="111">
        <v>21</v>
      </c>
      <c r="E28" s="181">
        <v>15</v>
      </c>
      <c r="F28" s="125">
        <v>17</v>
      </c>
      <c r="G28" s="50">
        <v>12</v>
      </c>
      <c r="H28" s="95">
        <f t="shared" si="4"/>
        <v>-0.08695652173913043</v>
      </c>
      <c r="I28" s="95">
        <f t="shared" si="0"/>
        <v>-0.2857142857142857</v>
      </c>
      <c r="J28" s="143">
        <f t="shared" si="0"/>
        <v>0.13333333333333333</v>
      </c>
      <c r="K28" s="192">
        <f t="shared" si="0"/>
        <v>-0.29411764705882354</v>
      </c>
      <c r="L28" s="54">
        <f t="shared" si="1"/>
        <v>0.01639344262295082</v>
      </c>
      <c r="M28" s="54">
        <f t="shared" si="2"/>
        <v>0.011500547645125958</v>
      </c>
      <c r="N28" s="54">
        <f t="shared" si="3"/>
        <v>0.00825082508250825</v>
      </c>
      <c r="O28" s="32">
        <f t="shared" si="3"/>
        <v>0.010083036773428233</v>
      </c>
      <c r="P28" s="34">
        <f t="shared" si="3"/>
        <v>0.007697241821680564</v>
      </c>
    </row>
    <row r="29" spans="1:16" ht="12.75" customHeight="1">
      <c r="A29" s="428"/>
      <c r="B29" s="35" t="s">
        <v>120</v>
      </c>
      <c r="C29" s="161">
        <v>111</v>
      </c>
      <c r="D29" s="161">
        <v>126</v>
      </c>
      <c r="E29" s="177">
        <v>0</v>
      </c>
      <c r="F29" s="122">
        <v>87</v>
      </c>
      <c r="G29" s="37">
        <v>77</v>
      </c>
      <c r="H29" s="89">
        <f t="shared" si="4"/>
        <v>0.13513513513513514</v>
      </c>
      <c r="I29" s="89">
        <f t="shared" si="0"/>
        <v>-1</v>
      </c>
      <c r="J29" s="132" t="str">
        <f t="shared" si="0"/>
        <v>NC</v>
      </c>
      <c r="K29" s="189">
        <f t="shared" si="0"/>
        <v>-0.11494252873563218</v>
      </c>
      <c r="L29" s="25">
        <f t="shared" si="1"/>
        <v>0.07911617961511047</v>
      </c>
      <c r="M29" s="25">
        <f t="shared" si="2"/>
        <v>0.06900328587075576</v>
      </c>
      <c r="N29" s="25">
        <f t="shared" si="3"/>
        <v>0</v>
      </c>
      <c r="O29" s="24">
        <f t="shared" si="3"/>
        <v>0.051601423487544484</v>
      </c>
      <c r="P29" s="26">
        <f t="shared" si="3"/>
        <v>0.04939063502245029</v>
      </c>
    </row>
    <row r="30" spans="1:16" ht="12.75" customHeight="1">
      <c r="A30" s="428"/>
      <c r="B30" s="48" t="s">
        <v>121</v>
      </c>
      <c r="C30" s="111">
        <v>13</v>
      </c>
      <c r="D30" s="111">
        <v>12</v>
      </c>
      <c r="E30" s="181">
        <v>11</v>
      </c>
      <c r="F30" s="125">
        <v>12</v>
      </c>
      <c r="G30" s="50">
        <v>17</v>
      </c>
      <c r="H30" s="95">
        <f t="shared" si="4"/>
        <v>-0.07692307692307693</v>
      </c>
      <c r="I30" s="95">
        <f t="shared" si="0"/>
        <v>-0.08333333333333333</v>
      </c>
      <c r="J30" s="143">
        <f t="shared" si="0"/>
        <v>0.09090909090909091</v>
      </c>
      <c r="K30" s="192">
        <f t="shared" si="0"/>
        <v>0.4166666666666667</v>
      </c>
      <c r="L30" s="54">
        <f t="shared" si="1"/>
        <v>0.009265858873841768</v>
      </c>
      <c r="M30" s="54">
        <f t="shared" si="2"/>
        <v>0.0065717415115005475</v>
      </c>
      <c r="N30" s="54"/>
      <c r="O30" s="32"/>
      <c r="P30" s="34"/>
    </row>
    <row r="31" spans="1:16" ht="12.75" customHeight="1">
      <c r="A31" s="428"/>
      <c r="B31" s="35" t="s">
        <v>122</v>
      </c>
      <c r="C31" s="161">
        <v>10</v>
      </c>
      <c r="D31" s="161">
        <v>15</v>
      </c>
      <c r="E31" s="177">
        <v>14</v>
      </c>
      <c r="F31" s="122">
        <v>8</v>
      </c>
      <c r="G31" s="37">
        <v>15</v>
      </c>
      <c r="H31" s="89">
        <f t="shared" si="4"/>
        <v>0.5</v>
      </c>
      <c r="I31" s="89">
        <f t="shared" si="0"/>
        <v>-0.06666666666666667</v>
      </c>
      <c r="J31" s="132">
        <f t="shared" si="0"/>
        <v>-0.42857142857142855</v>
      </c>
      <c r="K31" s="189">
        <f t="shared" si="0"/>
        <v>0.875</v>
      </c>
      <c r="L31" s="25">
        <f t="shared" si="1"/>
        <v>0.007127583749109052</v>
      </c>
      <c r="M31" s="25">
        <f t="shared" si="2"/>
        <v>0.008214676889375685</v>
      </c>
      <c r="N31" s="25">
        <f t="shared" si="3"/>
        <v>0.007700770077007701</v>
      </c>
      <c r="O31" s="24">
        <f t="shared" si="3"/>
        <v>0.004744958481613286</v>
      </c>
      <c r="P31" s="26">
        <f t="shared" si="3"/>
        <v>0.009621552277100705</v>
      </c>
    </row>
    <row r="32" spans="1:16" ht="12.75" customHeight="1">
      <c r="A32" s="428"/>
      <c r="B32" s="78" t="s">
        <v>123</v>
      </c>
      <c r="C32" s="163">
        <v>0</v>
      </c>
      <c r="D32" s="163">
        <v>0</v>
      </c>
      <c r="E32" s="210">
        <v>0</v>
      </c>
      <c r="F32" s="137">
        <v>3</v>
      </c>
      <c r="G32" s="80">
        <v>1</v>
      </c>
      <c r="H32" s="97" t="str">
        <f t="shared" si="4"/>
        <v>NC</v>
      </c>
      <c r="I32" s="97" t="str">
        <f t="shared" si="0"/>
        <v>NC</v>
      </c>
      <c r="J32" s="144" t="str">
        <f t="shared" si="0"/>
        <v>NC</v>
      </c>
      <c r="K32" s="193">
        <f t="shared" si="0"/>
        <v>-0.6666666666666666</v>
      </c>
      <c r="L32" s="82">
        <f t="shared" si="1"/>
        <v>0</v>
      </c>
      <c r="M32" s="82">
        <f t="shared" si="2"/>
        <v>0</v>
      </c>
      <c r="N32" s="82">
        <f t="shared" si="3"/>
        <v>0</v>
      </c>
      <c r="O32" s="32">
        <f t="shared" si="3"/>
        <v>0.0017793594306049821</v>
      </c>
      <c r="P32" s="34">
        <f t="shared" si="3"/>
        <v>0.0006414368184733803</v>
      </c>
    </row>
    <row r="33" spans="1:16" ht="12.75" customHeight="1">
      <c r="A33" s="428"/>
      <c r="B33" s="35" t="s">
        <v>124</v>
      </c>
      <c r="C33" s="161">
        <v>49</v>
      </c>
      <c r="D33" s="161">
        <v>76</v>
      </c>
      <c r="E33" s="177">
        <v>72</v>
      </c>
      <c r="F33" s="122">
        <v>68</v>
      </c>
      <c r="G33" s="37">
        <v>66</v>
      </c>
      <c r="H33" s="89">
        <f t="shared" si="4"/>
        <v>0.5510204081632653</v>
      </c>
      <c r="I33" s="89">
        <f t="shared" si="0"/>
        <v>-0.05263157894736842</v>
      </c>
      <c r="J33" s="132">
        <f t="shared" si="0"/>
        <v>-0.05555555555555555</v>
      </c>
      <c r="K33" s="189">
        <f t="shared" si="0"/>
        <v>-0.029411764705882353</v>
      </c>
      <c r="L33" s="25">
        <f t="shared" si="1"/>
        <v>0.03492516037063435</v>
      </c>
      <c r="M33" s="25">
        <f t="shared" si="2"/>
        <v>0.0416210295728368</v>
      </c>
      <c r="N33" s="25">
        <f t="shared" si="3"/>
        <v>0.039603960396039604</v>
      </c>
      <c r="O33" s="24">
        <f t="shared" si="3"/>
        <v>0.04033214709371293</v>
      </c>
      <c r="P33" s="26">
        <f t="shared" si="3"/>
        <v>0.042334830019243104</v>
      </c>
    </row>
    <row r="34" spans="1:16" ht="12.75" customHeight="1">
      <c r="A34" s="428"/>
      <c r="B34" s="72" t="s">
        <v>125</v>
      </c>
      <c r="C34" s="164">
        <v>236</v>
      </c>
      <c r="D34" s="164">
        <v>352</v>
      </c>
      <c r="E34" s="211">
        <v>406</v>
      </c>
      <c r="F34" s="138">
        <v>324</v>
      </c>
      <c r="G34" s="74">
        <v>282</v>
      </c>
      <c r="H34" s="99">
        <f t="shared" si="4"/>
        <v>0.4915254237288136</v>
      </c>
      <c r="I34" s="99">
        <f t="shared" si="0"/>
        <v>0.1534090909090909</v>
      </c>
      <c r="J34" s="145">
        <f t="shared" si="0"/>
        <v>-0.2019704433497537</v>
      </c>
      <c r="K34" s="194">
        <f t="shared" si="0"/>
        <v>-0.12962962962962962</v>
      </c>
      <c r="L34" s="76">
        <f t="shared" si="1"/>
        <v>0.16821097647897362</v>
      </c>
      <c r="M34" s="76">
        <f t="shared" si="2"/>
        <v>0.1927710843373494</v>
      </c>
      <c r="N34" s="76">
        <f t="shared" si="3"/>
        <v>0.22332233223322331</v>
      </c>
      <c r="O34" s="45">
        <f t="shared" si="3"/>
        <v>0.19217081850533807</v>
      </c>
      <c r="P34" s="47">
        <f t="shared" si="3"/>
        <v>0.18088518280949326</v>
      </c>
    </row>
    <row r="35" spans="1:16" ht="12.75" customHeight="1">
      <c r="A35" s="428"/>
      <c r="B35" s="35" t="s">
        <v>126</v>
      </c>
      <c r="C35" s="161">
        <v>23</v>
      </c>
      <c r="D35" s="161">
        <v>38</v>
      </c>
      <c r="E35" s="177">
        <v>44</v>
      </c>
      <c r="F35" s="122">
        <v>36</v>
      </c>
      <c r="G35" s="37">
        <v>26</v>
      </c>
      <c r="H35" s="89">
        <f t="shared" si="4"/>
        <v>0.6521739130434783</v>
      </c>
      <c r="I35" s="89">
        <f t="shared" si="0"/>
        <v>0.15789473684210525</v>
      </c>
      <c r="J35" s="132">
        <f t="shared" si="0"/>
        <v>-0.18181818181818182</v>
      </c>
      <c r="K35" s="189">
        <f t="shared" si="0"/>
        <v>-0.2777777777777778</v>
      </c>
      <c r="L35" s="25">
        <f t="shared" si="1"/>
        <v>0.01639344262295082</v>
      </c>
      <c r="M35" s="25">
        <f t="shared" si="2"/>
        <v>0.0208105147864184</v>
      </c>
      <c r="N35" s="25">
        <f t="shared" si="3"/>
        <v>0.0242024202420242</v>
      </c>
      <c r="O35" s="24">
        <f t="shared" si="3"/>
        <v>0.021352313167259787</v>
      </c>
      <c r="P35" s="26">
        <f t="shared" si="3"/>
        <v>0.01667735728030789</v>
      </c>
    </row>
    <row r="36" spans="1:16" ht="12.75" customHeight="1">
      <c r="A36" s="428"/>
      <c r="B36" s="27" t="s">
        <v>127</v>
      </c>
      <c r="C36" s="160">
        <v>2</v>
      </c>
      <c r="D36" s="160">
        <v>3</v>
      </c>
      <c r="E36" s="178">
        <v>4</v>
      </c>
      <c r="F36" s="121">
        <v>6</v>
      </c>
      <c r="G36" s="29">
        <v>3</v>
      </c>
      <c r="H36" s="103">
        <f t="shared" si="4"/>
        <v>0.5</v>
      </c>
      <c r="I36" s="103">
        <f t="shared" si="0"/>
        <v>0.3333333333333333</v>
      </c>
      <c r="J36" s="146">
        <f t="shared" si="0"/>
        <v>0.5</v>
      </c>
      <c r="K36" s="195">
        <f t="shared" si="0"/>
        <v>-0.5</v>
      </c>
      <c r="L36" s="84">
        <f t="shared" si="1"/>
        <v>0.0014255167498218105</v>
      </c>
      <c r="M36" s="84">
        <f t="shared" si="2"/>
        <v>0.0016429353778751369</v>
      </c>
      <c r="N36" s="84">
        <f t="shared" si="3"/>
        <v>0.0022002200220022</v>
      </c>
      <c r="O36" s="53">
        <f t="shared" si="3"/>
        <v>0.0035587188612099642</v>
      </c>
      <c r="P36" s="55">
        <f t="shared" si="3"/>
        <v>0.001924310455420141</v>
      </c>
    </row>
    <row r="37" spans="1:16" ht="12.75" customHeight="1">
      <c r="A37" s="428"/>
      <c r="B37" s="66" t="s">
        <v>128</v>
      </c>
      <c r="C37" s="165">
        <v>23</v>
      </c>
      <c r="D37" s="165">
        <v>46</v>
      </c>
      <c r="E37" s="212">
        <v>45</v>
      </c>
      <c r="F37" s="139">
        <v>40</v>
      </c>
      <c r="G37" s="68">
        <v>33</v>
      </c>
      <c r="H37" s="101">
        <f t="shared" si="4"/>
        <v>1</v>
      </c>
      <c r="I37" s="101">
        <f t="shared" si="0"/>
        <v>-0.021739130434782608</v>
      </c>
      <c r="J37" s="147">
        <f t="shared" si="0"/>
        <v>-0.1111111111111111</v>
      </c>
      <c r="K37" s="196">
        <f t="shared" si="0"/>
        <v>-0.175</v>
      </c>
      <c r="L37" s="70">
        <f t="shared" si="1"/>
        <v>0.01639344262295082</v>
      </c>
      <c r="M37" s="70">
        <f t="shared" si="2"/>
        <v>0.025191675794085433</v>
      </c>
      <c r="N37" s="70">
        <f t="shared" si="3"/>
        <v>0.024752475247524754</v>
      </c>
      <c r="O37" s="24">
        <f t="shared" si="3"/>
        <v>0.02372479240806643</v>
      </c>
      <c r="P37" s="26">
        <f t="shared" si="3"/>
        <v>0.021167415009621552</v>
      </c>
    </row>
    <row r="38" spans="1:16" ht="12.75" customHeight="1">
      <c r="A38" s="428"/>
      <c r="B38" s="27" t="s">
        <v>129</v>
      </c>
      <c r="C38" s="160">
        <v>5</v>
      </c>
      <c r="D38" s="160">
        <v>13</v>
      </c>
      <c r="E38" s="178">
        <v>7</v>
      </c>
      <c r="F38" s="121">
        <v>12</v>
      </c>
      <c r="G38" s="29">
        <v>10</v>
      </c>
      <c r="H38" s="103">
        <f t="shared" si="4"/>
        <v>1.6</v>
      </c>
      <c r="I38" s="103">
        <f t="shared" si="0"/>
        <v>-0.46153846153846156</v>
      </c>
      <c r="J38" s="146">
        <f t="shared" si="0"/>
        <v>0.7142857142857143</v>
      </c>
      <c r="K38" s="195">
        <f t="shared" si="0"/>
        <v>-0.16666666666666666</v>
      </c>
      <c r="L38" s="84">
        <f t="shared" si="1"/>
        <v>0.003563791874554526</v>
      </c>
      <c r="M38" s="84">
        <f t="shared" si="2"/>
        <v>0.007119386637458927</v>
      </c>
      <c r="N38" s="84">
        <f t="shared" si="3"/>
        <v>0.0038503850385038503</v>
      </c>
      <c r="O38" s="53">
        <f t="shared" si="3"/>
        <v>0.0071174377224199285</v>
      </c>
      <c r="P38" s="55">
        <f t="shared" si="3"/>
        <v>0.006414368184733804</v>
      </c>
    </row>
    <row r="39" spans="1:16" ht="12.75" customHeight="1">
      <c r="A39" s="428"/>
      <c r="B39" s="66" t="s">
        <v>130</v>
      </c>
      <c r="C39" s="165">
        <v>5</v>
      </c>
      <c r="D39" s="165">
        <v>6</v>
      </c>
      <c r="E39" s="212">
        <v>11</v>
      </c>
      <c r="F39" s="139">
        <v>7</v>
      </c>
      <c r="G39" s="68">
        <v>10</v>
      </c>
      <c r="H39" s="101">
        <f t="shared" si="4"/>
        <v>0.2</v>
      </c>
      <c r="I39" s="101">
        <f t="shared" si="0"/>
        <v>0.8333333333333334</v>
      </c>
      <c r="J39" s="147">
        <f t="shared" si="0"/>
        <v>-0.36363636363636365</v>
      </c>
      <c r="K39" s="196">
        <f t="shared" si="0"/>
        <v>0.42857142857142855</v>
      </c>
      <c r="L39" s="70">
        <f t="shared" si="1"/>
        <v>0.003563791874554526</v>
      </c>
      <c r="M39" s="70">
        <f t="shared" si="2"/>
        <v>0.0032858707557502738</v>
      </c>
      <c r="N39" s="70">
        <f t="shared" si="3"/>
        <v>0.00605060506050605</v>
      </c>
      <c r="O39" s="24">
        <f t="shared" si="3"/>
        <v>0.004151838671411625</v>
      </c>
      <c r="P39" s="26">
        <f t="shared" si="3"/>
        <v>0.006414368184733804</v>
      </c>
    </row>
    <row r="40" spans="1:16" ht="12.75" customHeight="1" thickBot="1">
      <c r="A40" s="428"/>
      <c r="B40" s="38" t="s">
        <v>131</v>
      </c>
      <c r="C40" s="162">
        <v>26</v>
      </c>
      <c r="D40" s="162">
        <v>27</v>
      </c>
      <c r="E40" s="179">
        <v>43</v>
      </c>
      <c r="F40" s="226">
        <v>33</v>
      </c>
      <c r="G40" s="205">
        <v>29</v>
      </c>
      <c r="H40" s="91">
        <f t="shared" si="4"/>
        <v>0.038461538461538464</v>
      </c>
      <c r="I40" s="91">
        <f t="shared" si="0"/>
        <v>0.5925925925925926</v>
      </c>
      <c r="J40" s="141">
        <f t="shared" si="0"/>
        <v>-0.23255813953488372</v>
      </c>
      <c r="K40" s="190">
        <f t="shared" si="0"/>
        <v>-0.12121212121212122</v>
      </c>
      <c r="L40" s="33">
        <f t="shared" si="1"/>
        <v>0.018531717747683536</v>
      </c>
      <c r="M40" s="33">
        <f t="shared" si="2"/>
        <v>0.014786418400876232</v>
      </c>
      <c r="N40" s="33">
        <f t="shared" si="3"/>
        <v>0.023652365236523653</v>
      </c>
      <c r="O40" s="53">
        <f t="shared" si="3"/>
        <v>0.019572953736654804</v>
      </c>
      <c r="P40" s="55">
        <f t="shared" si="3"/>
        <v>0.01860166773572803</v>
      </c>
    </row>
    <row r="41" spans="1:16" ht="12.75" customHeight="1">
      <c r="A41" s="428"/>
      <c r="B41" s="66" t="s">
        <v>132</v>
      </c>
      <c r="C41" s="165">
        <v>63</v>
      </c>
      <c r="D41" s="165">
        <v>81</v>
      </c>
      <c r="E41" s="212">
        <v>87</v>
      </c>
      <c r="F41" s="139">
        <v>70</v>
      </c>
      <c r="G41" s="68">
        <v>60</v>
      </c>
      <c r="H41" s="101">
        <f aca="true" t="shared" si="5" ref="H41:K42">IF(ISERROR((+D41-C41)/C41),"NC",(+D41-C41)/C41)</f>
        <v>0.2857142857142857</v>
      </c>
      <c r="I41" s="101">
        <f t="shared" si="5"/>
        <v>0.07407407407407407</v>
      </c>
      <c r="J41" s="147">
        <f t="shared" si="5"/>
        <v>-0.19540229885057472</v>
      </c>
      <c r="K41" s="196">
        <f t="shared" si="5"/>
        <v>-0.14285714285714285</v>
      </c>
      <c r="L41" s="70">
        <f>+C41/C$43</f>
        <v>0.04490377761938703</v>
      </c>
      <c r="M41" s="70">
        <f aca="true" t="shared" si="6" ref="M41:P42">D41/D$43</f>
        <v>0.0443592552026287</v>
      </c>
      <c r="N41" s="70">
        <f t="shared" si="6"/>
        <v>0.04785478547854786</v>
      </c>
      <c r="O41" s="24">
        <f t="shared" si="6"/>
        <v>0.04151838671411625</v>
      </c>
      <c r="P41" s="26">
        <f t="shared" si="6"/>
        <v>0.03848620910840282</v>
      </c>
    </row>
    <row r="42" spans="1:16" ht="12.75" customHeight="1" thickBot="1">
      <c r="A42" s="428"/>
      <c r="B42" s="38" t="s">
        <v>384</v>
      </c>
      <c r="C42" s="162">
        <v>0</v>
      </c>
      <c r="D42" s="162">
        <v>0</v>
      </c>
      <c r="E42" s="179">
        <v>0</v>
      </c>
      <c r="F42" s="226">
        <v>1</v>
      </c>
      <c r="G42" s="205">
        <v>1</v>
      </c>
      <c r="H42" s="91" t="str">
        <f t="shared" si="5"/>
        <v>NC</v>
      </c>
      <c r="I42" s="91" t="str">
        <f t="shared" si="5"/>
        <v>NC</v>
      </c>
      <c r="J42" s="141" t="str">
        <f t="shared" si="5"/>
        <v>NC</v>
      </c>
      <c r="K42" s="190">
        <f t="shared" si="5"/>
        <v>0</v>
      </c>
      <c r="L42" s="33">
        <f>+C42/C$43</f>
        <v>0</v>
      </c>
      <c r="M42" s="33">
        <f t="shared" si="6"/>
        <v>0</v>
      </c>
      <c r="N42" s="33">
        <f t="shared" si="6"/>
        <v>0</v>
      </c>
      <c r="O42" s="53">
        <f t="shared" si="6"/>
        <v>0.0005931198102016608</v>
      </c>
      <c r="P42" s="55">
        <f t="shared" si="6"/>
        <v>0.0006414368184733803</v>
      </c>
    </row>
    <row r="43" spans="2:16" ht="13.5" thickBot="1">
      <c r="B43" s="56" t="s">
        <v>0</v>
      </c>
      <c r="C43" s="57">
        <f>SUM(C6:C42)</f>
        <v>1403</v>
      </c>
      <c r="D43" s="57">
        <f>SUM(D6:D42)</f>
        <v>1826</v>
      </c>
      <c r="E43" s="182">
        <f>SUM(E6:E42)</f>
        <v>1818</v>
      </c>
      <c r="F43" s="126">
        <f>SUM(F6:F42)</f>
        <v>1686</v>
      </c>
      <c r="G43" s="58">
        <f>SUM(G6:G42)</f>
        <v>1559</v>
      </c>
      <c r="H43" s="61">
        <f t="shared" si="4"/>
        <v>0.3014967925873129</v>
      </c>
      <c r="I43" s="61">
        <f t="shared" si="0"/>
        <v>-0.004381161007667032</v>
      </c>
      <c r="J43" s="133">
        <f t="shared" si="0"/>
        <v>-0.07260726072607261</v>
      </c>
      <c r="K43" s="187">
        <f t="shared" si="0"/>
        <v>-0.0753262158956109</v>
      </c>
      <c r="L43" s="64">
        <f t="shared" si="1"/>
        <v>1</v>
      </c>
      <c r="M43" s="64">
        <f t="shared" si="2"/>
        <v>1</v>
      </c>
      <c r="N43" s="64">
        <f t="shared" si="3"/>
        <v>1</v>
      </c>
      <c r="O43" s="225">
        <f t="shared" si="3"/>
        <v>1</v>
      </c>
      <c r="P43" s="224">
        <f t="shared" si="3"/>
        <v>1</v>
      </c>
    </row>
    <row r="45" ht="12.75">
      <c r="B45" s="12" t="s">
        <v>385</v>
      </c>
    </row>
    <row r="47" spans="1:2" ht="12.75">
      <c r="A47" s="429"/>
      <c r="B47"/>
    </row>
    <row r="48" spans="1:2" ht="12.75">
      <c r="A48" s="429"/>
      <c r="B48"/>
    </row>
    <row r="49" spans="1:2" ht="12.75">
      <c r="A49" s="429"/>
      <c r="B49"/>
    </row>
    <row r="50" spans="1:2" ht="12.75">
      <c r="A50" s="429"/>
      <c r="B50"/>
    </row>
    <row r="51" spans="1:2" ht="12.75">
      <c r="A51" s="429"/>
      <c r="B51"/>
    </row>
    <row r="52" spans="1:2" ht="12.75">
      <c r="A52" s="429"/>
      <c r="B52"/>
    </row>
    <row r="53" spans="1:2" ht="12.75">
      <c r="A53" s="429"/>
      <c r="B53"/>
    </row>
    <row r="54" spans="1:2" ht="12.75">
      <c r="A54" s="429"/>
      <c r="B54"/>
    </row>
    <row r="55" spans="1:2" ht="12.75">
      <c r="A55" s="429"/>
      <c r="B55"/>
    </row>
    <row r="56" spans="1:2" ht="12.75">
      <c r="A56" s="429"/>
      <c r="B56"/>
    </row>
    <row r="57" spans="1:2" ht="12.75">
      <c r="A57" s="429"/>
      <c r="B57"/>
    </row>
    <row r="58" spans="1:2" ht="12.75">
      <c r="A58" s="429"/>
      <c r="B58"/>
    </row>
    <row r="59" spans="1:2" ht="12.75">
      <c r="A59" s="429"/>
      <c r="B59"/>
    </row>
    <row r="60" spans="1:2" ht="12.75">
      <c r="A60" s="429"/>
      <c r="B60"/>
    </row>
    <row r="61" spans="1:2" ht="12.75">
      <c r="A61" s="429"/>
      <c r="B61"/>
    </row>
    <row r="62" spans="1:2" ht="12.75">
      <c r="A62" s="429"/>
      <c r="B62"/>
    </row>
    <row r="63" spans="1:2" ht="12.75">
      <c r="A63" s="429"/>
      <c r="B63"/>
    </row>
    <row r="64" spans="1:2" ht="12.75">
      <c r="A64" s="429"/>
      <c r="B64"/>
    </row>
    <row r="65" spans="1:2" ht="12.75">
      <c r="A65" s="429"/>
      <c r="B65"/>
    </row>
    <row r="66" spans="1:2" ht="12.75">
      <c r="A66" s="429"/>
      <c r="B66"/>
    </row>
    <row r="67" spans="1:2" ht="12.75">
      <c r="A67" s="429"/>
      <c r="B67"/>
    </row>
    <row r="68" spans="1:2" ht="12.75">
      <c r="A68" s="429"/>
      <c r="B68"/>
    </row>
    <row r="69" spans="1:2" ht="12.75">
      <c r="A69" s="429"/>
      <c r="B69"/>
    </row>
    <row r="70" spans="1:2" ht="12.75">
      <c r="A70" s="429"/>
      <c r="B70"/>
    </row>
    <row r="71" spans="1:2" ht="12.75">
      <c r="A71" s="429"/>
      <c r="B71"/>
    </row>
    <row r="72" spans="1:2" ht="12.75">
      <c r="A72" s="429"/>
      <c r="B72"/>
    </row>
    <row r="73" spans="1:2" ht="12.75">
      <c r="A73" s="429"/>
      <c r="B73"/>
    </row>
    <row r="74" spans="1:2" ht="12.75">
      <c r="A74" s="429"/>
      <c r="B74"/>
    </row>
    <row r="75" spans="1:2" ht="12.75">
      <c r="A75" s="429"/>
      <c r="B75"/>
    </row>
    <row r="76" spans="1:2" ht="12.75">
      <c r="A76" s="429"/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</sheetData>
  <sheetProtection/>
  <mergeCells count="4">
    <mergeCell ref="L4:P4"/>
    <mergeCell ref="B4:B5"/>
    <mergeCell ref="C4:G4"/>
    <mergeCell ref="H4:K4"/>
  </mergeCells>
  <conditionalFormatting sqref="H6:K43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showGridLines="0" zoomScalePageLayoutView="0" workbookViewId="0" topLeftCell="A1">
      <selection activeCell="G76" sqref="G76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16" width="8.7109375" style="0" customWidth="1"/>
  </cols>
  <sheetData>
    <row r="1" ht="15" customHeight="1">
      <c r="B1" s="2" t="str">
        <f>+Chieri!B1</f>
        <v>FLUSSO TOTALE di disponibili al lavoro per comune di domicilio - Anni 2011-2015</v>
      </c>
    </row>
    <row r="2" spans="1:2" ht="15" customHeight="1">
      <c r="A2" s="6"/>
      <c r="B2" s="10" t="s">
        <v>18</v>
      </c>
    </row>
    <row r="3" spans="2:6" ht="15" customHeight="1" thickBot="1">
      <c r="B3" s="2"/>
      <c r="C3" s="11"/>
      <c r="D3" s="11"/>
      <c r="E3" s="11"/>
      <c r="F3" s="11"/>
    </row>
    <row r="4" spans="1:16" ht="21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8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32"/>
      <c r="B6" s="15" t="s">
        <v>5</v>
      </c>
      <c r="C6" s="16">
        <v>746</v>
      </c>
      <c r="D6" s="136">
        <v>953</v>
      </c>
      <c r="E6" s="184">
        <v>911</v>
      </c>
      <c r="F6" s="184">
        <v>743</v>
      </c>
      <c r="G6" s="214">
        <v>592</v>
      </c>
      <c r="H6" s="87">
        <f>IF(ISERROR((+D6-C6)/C6),"NC",(+D6-C6)/C6)</f>
        <v>0.2774798927613941</v>
      </c>
      <c r="I6" s="86">
        <f aca="true" t="shared" si="0" ref="I6:K69">IF(ISERROR((+E6-D6)/D6),"NC",(+E6-D6)/D6)</f>
        <v>-0.04407135362014691</v>
      </c>
      <c r="J6" s="188">
        <f t="shared" si="0"/>
        <v>-0.18441273326015367</v>
      </c>
      <c r="K6" s="140">
        <f t="shared" si="0"/>
        <v>-0.2032301480484522</v>
      </c>
      <c r="L6" s="20">
        <f>+C6/C$76</f>
        <v>0.22813455657492354</v>
      </c>
      <c r="M6" s="150">
        <f>D6/D$76</f>
        <v>0.23063891577928364</v>
      </c>
      <c r="N6" s="237">
        <f>+E6/E$76</f>
        <v>0.2171632896305125</v>
      </c>
      <c r="O6" s="150">
        <f>F6/F$76</f>
        <v>0.22113095238095237</v>
      </c>
      <c r="P6" s="151">
        <f>G6/G$76</f>
        <v>0.2072103605180259</v>
      </c>
    </row>
    <row r="7" spans="1:16" ht="15" customHeight="1">
      <c r="A7" s="432"/>
      <c r="B7" s="35" t="s">
        <v>133</v>
      </c>
      <c r="C7" s="161">
        <v>54</v>
      </c>
      <c r="D7" s="168">
        <v>0</v>
      </c>
      <c r="E7" s="122">
        <v>0</v>
      </c>
      <c r="F7" s="122">
        <v>62</v>
      </c>
      <c r="G7" s="37">
        <v>46</v>
      </c>
      <c r="H7" s="89">
        <f aca="true" t="shared" si="1" ref="H7:H69">IF(ISERROR((+D7-C7)/C7),"NC",(+D7-C7)/C7)</f>
        <v>-1</v>
      </c>
      <c r="I7" s="88" t="str">
        <f t="shared" si="0"/>
        <v>NC</v>
      </c>
      <c r="J7" s="189" t="str">
        <f t="shared" si="0"/>
        <v>NC</v>
      </c>
      <c r="K7" s="132">
        <f t="shared" si="0"/>
        <v>-0.25806451612903225</v>
      </c>
      <c r="L7" s="25">
        <f aca="true" t="shared" si="2" ref="L7:L70">+C7/C$76</f>
        <v>0.01651376146788991</v>
      </c>
      <c r="M7" s="24">
        <f aca="true" t="shared" si="3" ref="M7:M70">D7/D$76</f>
        <v>0</v>
      </c>
      <c r="N7" s="238">
        <f aca="true" t="shared" si="4" ref="N7:N70">+E7/E$76</f>
        <v>0</v>
      </c>
      <c r="O7" s="24">
        <f aca="true" t="shared" si="5" ref="O7:O70">F7/F$76</f>
        <v>0.018452380952380953</v>
      </c>
      <c r="P7" s="152">
        <f aca="true" t="shared" si="6" ref="P7:P70">G7/G$76</f>
        <v>0.016100805040252013</v>
      </c>
    </row>
    <row r="8" spans="1:16" ht="15" customHeight="1">
      <c r="A8" s="432"/>
      <c r="B8" s="27" t="s">
        <v>134</v>
      </c>
      <c r="C8" s="160">
        <v>55</v>
      </c>
      <c r="D8" s="167">
        <v>66</v>
      </c>
      <c r="E8" s="121">
        <v>60</v>
      </c>
      <c r="F8" s="121">
        <v>50</v>
      </c>
      <c r="G8" s="29">
        <v>51</v>
      </c>
      <c r="H8" s="91">
        <f t="shared" si="1"/>
        <v>0.2</v>
      </c>
      <c r="I8" s="90">
        <f t="shared" si="0"/>
        <v>-0.09090909090909091</v>
      </c>
      <c r="J8" s="190">
        <f t="shared" si="0"/>
        <v>-0.16666666666666666</v>
      </c>
      <c r="K8" s="141">
        <f t="shared" si="0"/>
        <v>0.02</v>
      </c>
      <c r="L8" s="33">
        <f t="shared" si="2"/>
        <v>0.016819571865443424</v>
      </c>
      <c r="M8" s="32">
        <f t="shared" si="3"/>
        <v>0.015972894482090997</v>
      </c>
      <c r="N8" s="239">
        <f t="shared" si="4"/>
        <v>0.014302741358760428</v>
      </c>
      <c r="O8" s="32">
        <f t="shared" si="5"/>
        <v>0.01488095238095238</v>
      </c>
      <c r="P8" s="153">
        <f t="shared" si="6"/>
        <v>0.017850892544627232</v>
      </c>
    </row>
    <row r="9" spans="1:16" ht="15" customHeight="1">
      <c r="A9" s="432"/>
      <c r="B9" s="35" t="s">
        <v>135</v>
      </c>
      <c r="C9" s="161">
        <v>23</v>
      </c>
      <c r="D9" s="168">
        <v>18</v>
      </c>
      <c r="E9" s="122">
        <v>33</v>
      </c>
      <c r="F9" s="122">
        <v>14</v>
      </c>
      <c r="G9" s="37">
        <v>15</v>
      </c>
      <c r="H9" s="89">
        <f t="shared" si="1"/>
        <v>-0.21739130434782608</v>
      </c>
      <c r="I9" s="88">
        <f t="shared" si="0"/>
        <v>0.8333333333333334</v>
      </c>
      <c r="J9" s="189">
        <f t="shared" si="0"/>
        <v>-0.5757575757575758</v>
      </c>
      <c r="K9" s="132">
        <f t="shared" si="0"/>
        <v>0.07142857142857142</v>
      </c>
      <c r="L9" s="25">
        <f t="shared" si="2"/>
        <v>0.007033639143730887</v>
      </c>
      <c r="M9" s="24">
        <f t="shared" si="3"/>
        <v>0.004356243949661181</v>
      </c>
      <c r="N9" s="238">
        <f t="shared" si="4"/>
        <v>0.007866507747318237</v>
      </c>
      <c r="O9" s="24">
        <f t="shared" si="5"/>
        <v>0.004166666666666667</v>
      </c>
      <c r="P9" s="152">
        <f t="shared" si="6"/>
        <v>0.005250262513125656</v>
      </c>
    </row>
    <row r="10" spans="1:16" ht="15" customHeight="1">
      <c r="A10" s="432"/>
      <c r="B10" s="27" t="s">
        <v>136</v>
      </c>
      <c r="C10" s="160">
        <v>9</v>
      </c>
      <c r="D10" s="167">
        <v>7</v>
      </c>
      <c r="E10" s="121">
        <v>10</v>
      </c>
      <c r="F10" s="121">
        <v>6</v>
      </c>
      <c r="G10" s="29">
        <v>6</v>
      </c>
      <c r="H10" s="91">
        <f t="shared" si="1"/>
        <v>-0.2222222222222222</v>
      </c>
      <c r="I10" s="90">
        <f t="shared" si="0"/>
        <v>0.42857142857142855</v>
      </c>
      <c r="J10" s="190">
        <f t="shared" si="0"/>
        <v>-0.4</v>
      </c>
      <c r="K10" s="141">
        <f t="shared" si="0"/>
        <v>0</v>
      </c>
      <c r="L10" s="33">
        <f t="shared" si="2"/>
        <v>0.0027522935779816515</v>
      </c>
      <c r="M10" s="32">
        <f t="shared" si="3"/>
        <v>0.0016940948693126815</v>
      </c>
      <c r="N10" s="239">
        <f t="shared" si="4"/>
        <v>0.0023837902264600714</v>
      </c>
      <c r="O10" s="32">
        <f t="shared" si="5"/>
        <v>0.0017857142857142857</v>
      </c>
      <c r="P10" s="153">
        <f t="shared" si="6"/>
        <v>0.0021001050052502626</v>
      </c>
    </row>
    <row r="11" spans="1:16" ht="15" customHeight="1">
      <c r="A11" s="432"/>
      <c r="B11" s="35" t="s">
        <v>137</v>
      </c>
      <c r="C11" s="161">
        <v>25</v>
      </c>
      <c r="D11" s="168">
        <v>39</v>
      </c>
      <c r="E11" s="122">
        <v>48</v>
      </c>
      <c r="F11" s="122">
        <v>36</v>
      </c>
      <c r="G11" s="37">
        <v>31</v>
      </c>
      <c r="H11" s="89">
        <f t="shared" si="1"/>
        <v>0.56</v>
      </c>
      <c r="I11" s="88">
        <f t="shared" si="0"/>
        <v>0.23076923076923078</v>
      </c>
      <c r="J11" s="189">
        <f t="shared" si="0"/>
        <v>-0.25</v>
      </c>
      <c r="K11" s="132">
        <f t="shared" si="0"/>
        <v>-0.1388888888888889</v>
      </c>
      <c r="L11" s="25">
        <f t="shared" si="2"/>
        <v>0.00764525993883792</v>
      </c>
      <c r="M11" s="24">
        <f t="shared" si="3"/>
        <v>0.009438528557599225</v>
      </c>
      <c r="N11" s="238">
        <f t="shared" si="4"/>
        <v>0.011442193087008343</v>
      </c>
      <c r="O11" s="24">
        <f t="shared" si="5"/>
        <v>0.010714285714285714</v>
      </c>
      <c r="P11" s="152">
        <f t="shared" si="6"/>
        <v>0.010850542527126356</v>
      </c>
    </row>
    <row r="12" spans="1:16" ht="15" customHeight="1">
      <c r="A12" s="432"/>
      <c r="B12" s="38" t="s">
        <v>138</v>
      </c>
      <c r="C12" s="162">
        <v>17</v>
      </c>
      <c r="D12" s="169">
        <v>20</v>
      </c>
      <c r="E12" s="123">
        <v>14</v>
      </c>
      <c r="F12" s="123">
        <v>18</v>
      </c>
      <c r="G12" s="40">
        <v>9</v>
      </c>
      <c r="H12" s="91">
        <f t="shared" si="1"/>
        <v>0.17647058823529413</v>
      </c>
      <c r="I12" s="90">
        <f t="shared" si="0"/>
        <v>-0.3</v>
      </c>
      <c r="J12" s="190">
        <f t="shared" si="0"/>
        <v>0.2857142857142857</v>
      </c>
      <c r="K12" s="141">
        <f t="shared" si="0"/>
        <v>-0.5</v>
      </c>
      <c r="L12" s="33">
        <f t="shared" si="2"/>
        <v>0.005198776758409786</v>
      </c>
      <c r="M12" s="32">
        <f t="shared" si="3"/>
        <v>0.00484027105517909</v>
      </c>
      <c r="N12" s="239">
        <f t="shared" si="4"/>
        <v>0.0033373063170441</v>
      </c>
      <c r="O12" s="32">
        <f t="shared" si="5"/>
        <v>0.005357142857142857</v>
      </c>
      <c r="P12" s="153">
        <f t="shared" si="6"/>
        <v>0.003150157507875394</v>
      </c>
    </row>
    <row r="13" spans="1:16" ht="15" customHeight="1">
      <c r="A13" s="432"/>
      <c r="B13" s="35" t="s">
        <v>139</v>
      </c>
      <c r="C13" s="161">
        <v>9</v>
      </c>
      <c r="D13" s="168">
        <v>17</v>
      </c>
      <c r="E13" s="122">
        <v>21</v>
      </c>
      <c r="F13" s="122">
        <v>14</v>
      </c>
      <c r="G13" s="37">
        <v>16</v>
      </c>
      <c r="H13" s="89">
        <f t="shared" si="1"/>
        <v>0.8888888888888888</v>
      </c>
      <c r="I13" s="88">
        <f t="shared" si="0"/>
        <v>0.23529411764705882</v>
      </c>
      <c r="J13" s="189">
        <f t="shared" si="0"/>
        <v>-0.3333333333333333</v>
      </c>
      <c r="K13" s="132">
        <f t="shared" si="0"/>
        <v>0.14285714285714285</v>
      </c>
      <c r="L13" s="25">
        <f t="shared" si="2"/>
        <v>0.0027522935779816515</v>
      </c>
      <c r="M13" s="24">
        <f t="shared" si="3"/>
        <v>0.004114230396902226</v>
      </c>
      <c r="N13" s="238">
        <f t="shared" si="4"/>
        <v>0.00500595947556615</v>
      </c>
      <c r="O13" s="24">
        <f t="shared" si="5"/>
        <v>0.004166666666666667</v>
      </c>
      <c r="P13" s="152">
        <f t="shared" si="6"/>
        <v>0.0056002800140007</v>
      </c>
    </row>
    <row r="14" spans="1:16" ht="15" customHeight="1">
      <c r="A14" s="432"/>
      <c r="B14" s="41" t="s">
        <v>140</v>
      </c>
      <c r="C14" s="104">
        <v>138</v>
      </c>
      <c r="D14" s="148">
        <v>204</v>
      </c>
      <c r="E14" s="124">
        <v>162</v>
      </c>
      <c r="F14" s="124">
        <v>146</v>
      </c>
      <c r="G14" s="205">
        <v>121</v>
      </c>
      <c r="H14" s="93">
        <f t="shared" si="1"/>
        <v>0.4782608695652174</v>
      </c>
      <c r="I14" s="92">
        <f t="shared" si="0"/>
        <v>-0.20588235294117646</v>
      </c>
      <c r="J14" s="191">
        <f t="shared" si="0"/>
        <v>-0.09876543209876543</v>
      </c>
      <c r="K14" s="142">
        <f t="shared" si="0"/>
        <v>-0.17123287671232876</v>
      </c>
      <c r="L14" s="46">
        <f t="shared" si="2"/>
        <v>0.04220183486238532</v>
      </c>
      <c r="M14" s="45">
        <f t="shared" si="3"/>
        <v>0.049370764762826716</v>
      </c>
      <c r="N14" s="240">
        <f t="shared" si="4"/>
        <v>0.038617401668653156</v>
      </c>
      <c r="O14" s="45">
        <f t="shared" si="5"/>
        <v>0.04345238095238095</v>
      </c>
      <c r="P14" s="154">
        <f t="shared" si="6"/>
        <v>0.04235211760588029</v>
      </c>
    </row>
    <row r="15" spans="1:16" ht="15" customHeight="1">
      <c r="A15" s="432"/>
      <c r="B15" s="35" t="s">
        <v>141</v>
      </c>
      <c r="C15" s="161">
        <v>12</v>
      </c>
      <c r="D15" s="168">
        <v>11</v>
      </c>
      <c r="E15" s="122">
        <v>19</v>
      </c>
      <c r="F15" s="122">
        <v>7</v>
      </c>
      <c r="G15" s="37">
        <v>21</v>
      </c>
      <c r="H15" s="89">
        <f t="shared" si="1"/>
        <v>-0.08333333333333333</v>
      </c>
      <c r="I15" s="88">
        <f t="shared" si="0"/>
        <v>0.7272727272727273</v>
      </c>
      <c r="J15" s="189">
        <f t="shared" si="0"/>
        <v>-0.631578947368421</v>
      </c>
      <c r="K15" s="132">
        <f t="shared" si="0"/>
        <v>2</v>
      </c>
      <c r="L15" s="25">
        <f t="shared" si="2"/>
        <v>0.003669724770642202</v>
      </c>
      <c r="M15" s="24">
        <f t="shared" si="3"/>
        <v>0.0026621490803484995</v>
      </c>
      <c r="N15" s="238">
        <f t="shared" si="4"/>
        <v>0.004529201430274136</v>
      </c>
      <c r="O15" s="24">
        <f t="shared" si="5"/>
        <v>0.0020833333333333333</v>
      </c>
      <c r="P15" s="152">
        <f t="shared" si="6"/>
        <v>0.007350367518375919</v>
      </c>
    </row>
    <row r="16" spans="1:16" ht="15" customHeight="1">
      <c r="A16" s="432"/>
      <c r="B16" s="48" t="s">
        <v>142</v>
      </c>
      <c r="C16" s="111">
        <v>41</v>
      </c>
      <c r="D16" s="159">
        <v>62</v>
      </c>
      <c r="E16" s="125">
        <v>73</v>
      </c>
      <c r="F16" s="125">
        <v>38</v>
      </c>
      <c r="G16" s="50">
        <v>48</v>
      </c>
      <c r="H16" s="95">
        <f t="shared" si="1"/>
        <v>0.5121951219512195</v>
      </c>
      <c r="I16" s="94">
        <f t="shared" si="0"/>
        <v>0.1774193548387097</v>
      </c>
      <c r="J16" s="192">
        <f t="shared" si="0"/>
        <v>-0.4794520547945205</v>
      </c>
      <c r="K16" s="143">
        <f t="shared" si="0"/>
        <v>0.2631578947368421</v>
      </c>
      <c r="L16" s="54">
        <f t="shared" si="2"/>
        <v>0.01253822629969419</v>
      </c>
      <c r="M16" s="53">
        <f t="shared" si="3"/>
        <v>0.015004840271055178</v>
      </c>
      <c r="N16" s="241">
        <f t="shared" si="4"/>
        <v>0.017401668653158522</v>
      </c>
      <c r="O16" s="53">
        <f t="shared" si="5"/>
        <v>0.01130952380952381</v>
      </c>
      <c r="P16" s="155">
        <f t="shared" si="6"/>
        <v>0.0168008400420021</v>
      </c>
    </row>
    <row r="17" spans="1:16" ht="15" customHeight="1">
      <c r="A17" s="432"/>
      <c r="B17" s="35" t="s">
        <v>143</v>
      </c>
      <c r="C17" s="161">
        <v>97</v>
      </c>
      <c r="D17" s="168">
        <v>142</v>
      </c>
      <c r="E17" s="122">
        <v>146</v>
      </c>
      <c r="F17" s="122">
        <v>94</v>
      </c>
      <c r="G17" s="37">
        <v>89</v>
      </c>
      <c r="H17" s="89">
        <f t="shared" si="1"/>
        <v>0.4639175257731959</v>
      </c>
      <c r="I17" s="88">
        <f t="shared" si="0"/>
        <v>0.028169014084507043</v>
      </c>
      <c r="J17" s="189">
        <f t="shared" si="0"/>
        <v>-0.3561643835616438</v>
      </c>
      <c r="K17" s="132">
        <f t="shared" si="0"/>
        <v>-0.05319148936170213</v>
      </c>
      <c r="L17" s="25">
        <f t="shared" si="2"/>
        <v>0.02966360856269113</v>
      </c>
      <c r="M17" s="24">
        <f t="shared" si="3"/>
        <v>0.03436592449177154</v>
      </c>
      <c r="N17" s="238">
        <f t="shared" si="4"/>
        <v>0.034803337306317045</v>
      </c>
      <c r="O17" s="24">
        <f t="shared" si="5"/>
        <v>0.027976190476190477</v>
      </c>
      <c r="P17" s="152">
        <f t="shared" si="6"/>
        <v>0.031151557577878894</v>
      </c>
    </row>
    <row r="18" spans="1:16" ht="15" customHeight="1">
      <c r="A18" s="432"/>
      <c r="B18" s="48" t="s">
        <v>144</v>
      </c>
      <c r="C18" s="111">
        <v>16</v>
      </c>
      <c r="D18" s="159">
        <v>30</v>
      </c>
      <c r="E18" s="125">
        <v>31</v>
      </c>
      <c r="F18" s="125">
        <v>21</v>
      </c>
      <c r="G18" s="50">
        <v>19</v>
      </c>
      <c r="H18" s="95">
        <f t="shared" si="1"/>
        <v>0.875</v>
      </c>
      <c r="I18" s="94">
        <f t="shared" si="0"/>
        <v>0.03333333333333333</v>
      </c>
      <c r="J18" s="192">
        <f t="shared" si="0"/>
        <v>-0.3225806451612903</v>
      </c>
      <c r="K18" s="143">
        <f t="shared" si="0"/>
        <v>-0.09523809523809523</v>
      </c>
      <c r="L18" s="54">
        <f t="shared" si="2"/>
        <v>0.004892966360856269</v>
      </c>
      <c r="M18" s="53">
        <f t="shared" si="3"/>
        <v>0.007260406582768635</v>
      </c>
      <c r="N18" s="241">
        <f t="shared" si="4"/>
        <v>0.007389749702026222</v>
      </c>
      <c r="O18" s="53">
        <f t="shared" si="5"/>
        <v>0.00625</v>
      </c>
      <c r="P18" s="155">
        <f t="shared" si="6"/>
        <v>0.006650332516625832</v>
      </c>
    </row>
    <row r="19" spans="1:16" ht="15" customHeight="1">
      <c r="A19" s="432"/>
      <c r="B19" s="35" t="s">
        <v>145</v>
      </c>
      <c r="C19" s="161">
        <v>6</v>
      </c>
      <c r="D19" s="168">
        <v>9</v>
      </c>
      <c r="E19" s="122">
        <v>16</v>
      </c>
      <c r="F19" s="122">
        <v>16</v>
      </c>
      <c r="G19" s="37">
        <v>11</v>
      </c>
      <c r="H19" s="89">
        <f t="shared" si="1"/>
        <v>0.5</v>
      </c>
      <c r="I19" s="88">
        <f t="shared" si="0"/>
        <v>0.7777777777777778</v>
      </c>
      <c r="J19" s="189">
        <f t="shared" si="0"/>
        <v>0</v>
      </c>
      <c r="K19" s="132">
        <f t="shared" si="0"/>
        <v>-0.3125</v>
      </c>
      <c r="L19" s="25">
        <f t="shared" si="2"/>
        <v>0.001834862385321101</v>
      </c>
      <c r="M19" s="24">
        <f t="shared" si="3"/>
        <v>0.0021781219748305907</v>
      </c>
      <c r="N19" s="238">
        <f t="shared" si="4"/>
        <v>0.0038140643623361145</v>
      </c>
      <c r="O19" s="24">
        <f t="shared" si="5"/>
        <v>0.004761904761904762</v>
      </c>
      <c r="P19" s="152">
        <f t="shared" si="6"/>
        <v>0.0038501925096254812</v>
      </c>
    </row>
    <row r="20" spans="1:16" ht="15" customHeight="1">
      <c r="A20" s="432"/>
      <c r="B20" s="48" t="s">
        <v>146</v>
      </c>
      <c r="C20" s="111">
        <v>27</v>
      </c>
      <c r="D20" s="159">
        <v>34</v>
      </c>
      <c r="E20" s="125">
        <v>44</v>
      </c>
      <c r="F20" s="125">
        <v>23</v>
      </c>
      <c r="G20" s="50">
        <v>22</v>
      </c>
      <c r="H20" s="95">
        <f t="shared" si="1"/>
        <v>0.25925925925925924</v>
      </c>
      <c r="I20" s="94">
        <f t="shared" si="0"/>
        <v>0.29411764705882354</v>
      </c>
      <c r="J20" s="192">
        <f t="shared" si="0"/>
        <v>-0.4772727272727273</v>
      </c>
      <c r="K20" s="143">
        <f t="shared" si="0"/>
        <v>-0.043478260869565216</v>
      </c>
      <c r="L20" s="54">
        <f t="shared" si="2"/>
        <v>0.008256880733944955</v>
      </c>
      <c r="M20" s="53">
        <f t="shared" si="3"/>
        <v>0.008228460793804453</v>
      </c>
      <c r="N20" s="241">
        <f t="shared" si="4"/>
        <v>0.010488676996424315</v>
      </c>
      <c r="O20" s="53">
        <f t="shared" si="5"/>
        <v>0.006845238095238095</v>
      </c>
      <c r="P20" s="155">
        <f t="shared" si="6"/>
        <v>0.0077003850192509625</v>
      </c>
    </row>
    <row r="21" spans="1:16" ht="15" customHeight="1">
      <c r="A21" s="432"/>
      <c r="B21" s="35" t="s">
        <v>147</v>
      </c>
      <c r="C21" s="161">
        <v>186</v>
      </c>
      <c r="D21" s="168">
        <v>206</v>
      </c>
      <c r="E21" s="122">
        <v>280</v>
      </c>
      <c r="F21" s="122">
        <v>179</v>
      </c>
      <c r="G21" s="37">
        <v>171</v>
      </c>
      <c r="H21" s="89">
        <f t="shared" si="1"/>
        <v>0.10752688172043011</v>
      </c>
      <c r="I21" s="88">
        <f t="shared" si="0"/>
        <v>0.3592233009708738</v>
      </c>
      <c r="J21" s="189">
        <f t="shared" si="0"/>
        <v>-0.3607142857142857</v>
      </c>
      <c r="K21" s="132">
        <f t="shared" si="0"/>
        <v>-0.0446927374301676</v>
      </c>
      <c r="L21" s="25">
        <f t="shared" si="2"/>
        <v>0.05688073394495413</v>
      </c>
      <c r="M21" s="24">
        <f t="shared" si="3"/>
        <v>0.04985479186834463</v>
      </c>
      <c r="N21" s="238">
        <f t="shared" si="4"/>
        <v>0.066746126340882</v>
      </c>
      <c r="O21" s="24">
        <f t="shared" si="5"/>
        <v>0.05327380952380952</v>
      </c>
      <c r="P21" s="152">
        <f t="shared" si="6"/>
        <v>0.05985299264963248</v>
      </c>
    </row>
    <row r="22" spans="1:16" ht="15" customHeight="1">
      <c r="A22" s="432"/>
      <c r="B22" s="48" t="s">
        <v>148</v>
      </c>
      <c r="C22" s="111">
        <v>29</v>
      </c>
      <c r="D22" s="159">
        <v>28</v>
      </c>
      <c r="E22" s="125">
        <v>34</v>
      </c>
      <c r="F22" s="125">
        <v>22</v>
      </c>
      <c r="G22" s="50">
        <v>35</v>
      </c>
      <c r="H22" s="95">
        <f t="shared" si="1"/>
        <v>-0.034482758620689655</v>
      </c>
      <c r="I22" s="94">
        <f t="shared" si="0"/>
        <v>0.21428571428571427</v>
      </c>
      <c r="J22" s="192">
        <f t="shared" si="0"/>
        <v>-0.35294117647058826</v>
      </c>
      <c r="K22" s="143">
        <f t="shared" si="0"/>
        <v>0.5909090909090909</v>
      </c>
      <c r="L22" s="54">
        <f t="shared" si="2"/>
        <v>0.008868501529051987</v>
      </c>
      <c r="M22" s="53">
        <f t="shared" si="3"/>
        <v>0.006776379477250726</v>
      </c>
      <c r="N22" s="241">
        <f t="shared" si="4"/>
        <v>0.008104886769964244</v>
      </c>
      <c r="O22" s="53">
        <f t="shared" si="5"/>
        <v>0.006547619047619048</v>
      </c>
      <c r="P22" s="155">
        <f t="shared" si="6"/>
        <v>0.012250612530626532</v>
      </c>
    </row>
    <row r="23" spans="1:16" ht="15" customHeight="1">
      <c r="A23" s="432"/>
      <c r="B23" s="35" t="s">
        <v>149</v>
      </c>
      <c r="C23" s="161">
        <v>24</v>
      </c>
      <c r="D23" s="168">
        <v>39</v>
      </c>
      <c r="E23" s="122">
        <v>20</v>
      </c>
      <c r="F23" s="122">
        <v>17</v>
      </c>
      <c r="G23" s="37">
        <v>18</v>
      </c>
      <c r="H23" s="89">
        <f t="shared" si="1"/>
        <v>0.625</v>
      </c>
      <c r="I23" s="88">
        <f t="shared" si="0"/>
        <v>-0.48717948717948717</v>
      </c>
      <c r="J23" s="189">
        <f t="shared" si="0"/>
        <v>-0.15</v>
      </c>
      <c r="K23" s="132">
        <f t="shared" si="0"/>
        <v>0.058823529411764705</v>
      </c>
      <c r="L23" s="25">
        <f t="shared" si="2"/>
        <v>0.007339449541284404</v>
      </c>
      <c r="M23" s="24">
        <f t="shared" si="3"/>
        <v>0.009438528557599225</v>
      </c>
      <c r="N23" s="238">
        <f t="shared" si="4"/>
        <v>0.004767580452920143</v>
      </c>
      <c r="O23" s="24">
        <f t="shared" si="5"/>
        <v>0.00505952380952381</v>
      </c>
      <c r="P23" s="152">
        <f t="shared" si="6"/>
        <v>0.006300315015750788</v>
      </c>
    </row>
    <row r="24" spans="1:16" ht="15" customHeight="1">
      <c r="A24" s="432"/>
      <c r="B24" s="48" t="s">
        <v>150</v>
      </c>
      <c r="C24" s="111">
        <v>12</v>
      </c>
      <c r="D24" s="159">
        <v>28</v>
      </c>
      <c r="E24" s="125">
        <v>22</v>
      </c>
      <c r="F24" s="125">
        <v>29</v>
      </c>
      <c r="G24" s="50">
        <v>23</v>
      </c>
      <c r="H24" s="95">
        <f t="shared" si="1"/>
        <v>1.3333333333333333</v>
      </c>
      <c r="I24" s="94">
        <f t="shared" si="0"/>
        <v>-0.21428571428571427</v>
      </c>
      <c r="J24" s="192">
        <f t="shared" si="0"/>
        <v>0.3181818181818182</v>
      </c>
      <c r="K24" s="143">
        <f t="shared" si="0"/>
        <v>-0.20689655172413793</v>
      </c>
      <c r="L24" s="54">
        <f t="shared" si="2"/>
        <v>0.003669724770642202</v>
      </c>
      <c r="M24" s="53">
        <f t="shared" si="3"/>
        <v>0.006776379477250726</v>
      </c>
      <c r="N24" s="241">
        <f t="shared" si="4"/>
        <v>0.005244338498212158</v>
      </c>
      <c r="O24" s="53">
        <f t="shared" si="5"/>
        <v>0.008630952380952382</v>
      </c>
      <c r="P24" s="155">
        <f t="shared" si="6"/>
        <v>0.008050402520126006</v>
      </c>
    </row>
    <row r="25" spans="1:16" ht="15" customHeight="1">
      <c r="A25" s="432"/>
      <c r="B25" s="35" t="s">
        <v>151</v>
      </c>
      <c r="C25" s="161">
        <v>51</v>
      </c>
      <c r="D25" s="168">
        <v>55</v>
      </c>
      <c r="E25" s="122">
        <v>58</v>
      </c>
      <c r="F25" s="122">
        <v>38</v>
      </c>
      <c r="G25" s="37">
        <v>41</v>
      </c>
      <c r="H25" s="89">
        <f t="shared" si="1"/>
        <v>0.0784313725490196</v>
      </c>
      <c r="I25" s="88">
        <f t="shared" si="0"/>
        <v>0.05454545454545454</v>
      </c>
      <c r="J25" s="189">
        <f t="shared" si="0"/>
        <v>-0.3448275862068966</v>
      </c>
      <c r="K25" s="132">
        <f t="shared" si="0"/>
        <v>0.07894736842105263</v>
      </c>
      <c r="L25" s="25">
        <f t="shared" si="2"/>
        <v>0.015596330275229359</v>
      </c>
      <c r="M25" s="24">
        <f t="shared" si="3"/>
        <v>0.013310745401742497</v>
      </c>
      <c r="N25" s="238">
        <f t="shared" si="4"/>
        <v>0.013825983313468414</v>
      </c>
      <c r="O25" s="24">
        <f t="shared" si="5"/>
        <v>0.01130952380952381</v>
      </c>
      <c r="P25" s="152">
        <f t="shared" si="6"/>
        <v>0.014350717535876793</v>
      </c>
    </row>
    <row r="26" spans="1:16" ht="12.75" customHeight="1">
      <c r="A26" s="432"/>
      <c r="B26" s="48" t="s">
        <v>152</v>
      </c>
      <c r="C26" s="111">
        <v>223</v>
      </c>
      <c r="D26" s="159">
        <v>340</v>
      </c>
      <c r="E26" s="125">
        <v>311</v>
      </c>
      <c r="F26" s="125">
        <v>249</v>
      </c>
      <c r="G26" s="50">
        <v>190</v>
      </c>
      <c r="H26" s="95">
        <f t="shared" si="1"/>
        <v>0.5246636771300448</v>
      </c>
      <c r="I26" s="94">
        <f t="shared" si="0"/>
        <v>-0.08529411764705883</v>
      </c>
      <c r="J26" s="192">
        <f t="shared" si="0"/>
        <v>-0.19935691318327975</v>
      </c>
      <c r="K26" s="143">
        <f t="shared" si="0"/>
        <v>-0.23694779116465864</v>
      </c>
      <c r="L26" s="54">
        <f t="shared" si="2"/>
        <v>0.06819571865443425</v>
      </c>
      <c r="M26" s="53">
        <f t="shared" si="3"/>
        <v>0.08228460793804453</v>
      </c>
      <c r="N26" s="241">
        <f t="shared" si="4"/>
        <v>0.07413587604290822</v>
      </c>
      <c r="O26" s="53">
        <f t="shared" si="5"/>
        <v>0.07410714285714286</v>
      </c>
      <c r="P26" s="155">
        <f t="shared" si="6"/>
        <v>0.06650332516625831</v>
      </c>
    </row>
    <row r="27" spans="1:16" ht="12.75" customHeight="1">
      <c r="A27" s="432"/>
      <c r="B27" s="35" t="s">
        <v>153</v>
      </c>
      <c r="C27" s="161">
        <v>42</v>
      </c>
      <c r="D27" s="168">
        <v>64</v>
      </c>
      <c r="E27" s="122">
        <v>59</v>
      </c>
      <c r="F27" s="122">
        <v>43</v>
      </c>
      <c r="G27" s="37">
        <v>39</v>
      </c>
      <c r="H27" s="89">
        <f t="shared" si="1"/>
        <v>0.5238095238095238</v>
      </c>
      <c r="I27" s="88">
        <f t="shared" si="0"/>
        <v>-0.078125</v>
      </c>
      <c r="J27" s="189">
        <f t="shared" si="0"/>
        <v>-0.2711864406779661</v>
      </c>
      <c r="K27" s="132">
        <f t="shared" si="0"/>
        <v>-0.09302325581395349</v>
      </c>
      <c r="L27" s="25">
        <f t="shared" si="2"/>
        <v>0.012844036697247707</v>
      </c>
      <c r="M27" s="24">
        <f t="shared" si="3"/>
        <v>0.015488867376573089</v>
      </c>
      <c r="N27" s="238">
        <f t="shared" si="4"/>
        <v>0.014064362336114421</v>
      </c>
      <c r="O27" s="24">
        <f t="shared" si="5"/>
        <v>0.012797619047619047</v>
      </c>
      <c r="P27" s="152">
        <f t="shared" si="6"/>
        <v>0.013650682534126707</v>
      </c>
    </row>
    <row r="28" spans="1:16" ht="12.75" customHeight="1">
      <c r="A28" s="432"/>
      <c r="B28" s="48" t="s">
        <v>154</v>
      </c>
      <c r="C28" s="111">
        <v>20</v>
      </c>
      <c r="D28" s="159">
        <v>22</v>
      </c>
      <c r="E28" s="125">
        <v>21</v>
      </c>
      <c r="F28" s="125">
        <v>19</v>
      </c>
      <c r="G28" s="50">
        <v>11</v>
      </c>
      <c r="H28" s="95">
        <f t="shared" si="1"/>
        <v>0.1</v>
      </c>
      <c r="I28" s="94">
        <f t="shared" si="0"/>
        <v>-0.045454545454545456</v>
      </c>
      <c r="J28" s="192">
        <f t="shared" si="0"/>
        <v>-0.09523809523809523</v>
      </c>
      <c r="K28" s="143">
        <f t="shared" si="0"/>
        <v>-0.42105263157894735</v>
      </c>
      <c r="L28" s="54">
        <f t="shared" si="2"/>
        <v>0.0061162079510703364</v>
      </c>
      <c r="M28" s="53">
        <f t="shared" si="3"/>
        <v>0.005324298160696999</v>
      </c>
      <c r="N28" s="241">
        <f t="shared" si="4"/>
        <v>0.00500595947556615</v>
      </c>
      <c r="O28" s="53">
        <f t="shared" si="5"/>
        <v>0.005654761904761905</v>
      </c>
      <c r="P28" s="155">
        <f t="shared" si="6"/>
        <v>0.0038501925096254812</v>
      </c>
    </row>
    <row r="29" spans="1:16" ht="12.75" customHeight="1">
      <c r="A29" s="432"/>
      <c r="B29" s="35" t="s">
        <v>155</v>
      </c>
      <c r="C29" s="161">
        <v>16</v>
      </c>
      <c r="D29" s="168">
        <v>26</v>
      </c>
      <c r="E29" s="122">
        <v>15</v>
      </c>
      <c r="F29" s="122">
        <v>21</v>
      </c>
      <c r="G29" s="37">
        <v>11</v>
      </c>
      <c r="H29" s="89">
        <f t="shared" si="1"/>
        <v>0.625</v>
      </c>
      <c r="I29" s="88">
        <f t="shared" si="0"/>
        <v>-0.4230769230769231</v>
      </c>
      <c r="J29" s="189">
        <f t="shared" si="0"/>
        <v>0.4</v>
      </c>
      <c r="K29" s="132">
        <f t="shared" si="0"/>
        <v>-0.47619047619047616</v>
      </c>
      <c r="L29" s="25">
        <f t="shared" si="2"/>
        <v>0.004892966360856269</v>
      </c>
      <c r="M29" s="24">
        <f t="shared" si="3"/>
        <v>0.0062923523717328175</v>
      </c>
      <c r="N29" s="238">
        <f t="shared" si="4"/>
        <v>0.003575685339690107</v>
      </c>
      <c r="O29" s="24">
        <f t="shared" si="5"/>
        <v>0.00625</v>
      </c>
      <c r="P29" s="152">
        <f t="shared" si="6"/>
        <v>0.0038501925096254812</v>
      </c>
    </row>
    <row r="30" spans="1:16" ht="12.75" customHeight="1">
      <c r="A30" s="432"/>
      <c r="B30" s="48" t="s">
        <v>156</v>
      </c>
      <c r="C30" s="111">
        <v>33</v>
      </c>
      <c r="D30" s="159">
        <v>34</v>
      </c>
      <c r="E30" s="125">
        <v>38</v>
      </c>
      <c r="F30" s="125">
        <v>21</v>
      </c>
      <c r="G30" s="50">
        <v>17</v>
      </c>
      <c r="H30" s="95">
        <f t="shared" si="1"/>
        <v>0.030303030303030304</v>
      </c>
      <c r="I30" s="94">
        <f t="shared" si="0"/>
        <v>0.11764705882352941</v>
      </c>
      <c r="J30" s="192">
        <f t="shared" si="0"/>
        <v>-0.4473684210526316</v>
      </c>
      <c r="K30" s="143">
        <f t="shared" si="0"/>
        <v>-0.19047619047619047</v>
      </c>
      <c r="L30" s="54">
        <f t="shared" si="2"/>
        <v>0.010091743119266056</v>
      </c>
      <c r="M30" s="53">
        <f t="shared" si="3"/>
        <v>0.008228460793804453</v>
      </c>
      <c r="N30" s="241">
        <f t="shared" si="4"/>
        <v>0.009058402860548272</v>
      </c>
      <c r="O30" s="53">
        <f t="shared" si="5"/>
        <v>0.00625</v>
      </c>
      <c r="P30" s="155">
        <f t="shared" si="6"/>
        <v>0.005950297514875744</v>
      </c>
    </row>
    <row r="31" spans="1:16" ht="12.75" customHeight="1">
      <c r="A31" s="432"/>
      <c r="B31" s="35" t="s">
        <v>157</v>
      </c>
      <c r="C31" s="161">
        <v>21</v>
      </c>
      <c r="D31" s="168">
        <v>28</v>
      </c>
      <c r="E31" s="122">
        <v>23</v>
      </c>
      <c r="F31" s="122">
        <v>20</v>
      </c>
      <c r="G31" s="37">
        <v>22</v>
      </c>
      <c r="H31" s="89">
        <f t="shared" si="1"/>
        <v>0.3333333333333333</v>
      </c>
      <c r="I31" s="88">
        <f t="shared" si="0"/>
        <v>-0.17857142857142858</v>
      </c>
      <c r="J31" s="189">
        <f t="shared" si="0"/>
        <v>-0.13043478260869565</v>
      </c>
      <c r="K31" s="132">
        <f t="shared" si="0"/>
        <v>0.1</v>
      </c>
      <c r="L31" s="25">
        <f t="shared" si="2"/>
        <v>0.006422018348623854</v>
      </c>
      <c r="M31" s="24">
        <f t="shared" si="3"/>
        <v>0.006776379477250726</v>
      </c>
      <c r="N31" s="238">
        <f t="shared" si="4"/>
        <v>0.0054827175208581646</v>
      </c>
      <c r="O31" s="24">
        <f t="shared" si="5"/>
        <v>0.005952380952380952</v>
      </c>
      <c r="P31" s="152">
        <f t="shared" si="6"/>
        <v>0.0077003850192509625</v>
      </c>
    </row>
    <row r="32" spans="1:16" ht="12.75" customHeight="1">
      <c r="A32" s="432"/>
      <c r="B32" s="78" t="s">
        <v>158</v>
      </c>
      <c r="C32" s="163">
        <v>10</v>
      </c>
      <c r="D32" s="170">
        <v>13</v>
      </c>
      <c r="E32" s="137">
        <v>11</v>
      </c>
      <c r="F32" s="137">
        <v>7</v>
      </c>
      <c r="G32" s="80">
        <v>10</v>
      </c>
      <c r="H32" s="97">
        <f t="shared" si="1"/>
        <v>0.3</v>
      </c>
      <c r="I32" s="96">
        <f t="shared" si="0"/>
        <v>-0.15384615384615385</v>
      </c>
      <c r="J32" s="193">
        <f t="shared" si="0"/>
        <v>-0.36363636363636365</v>
      </c>
      <c r="K32" s="144">
        <f t="shared" si="0"/>
        <v>0.42857142857142855</v>
      </c>
      <c r="L32" s="82">
        <f t="shared" si="2"/>
        <v>0.0030581039755351682</v>
      </c>
      <c r="M32" s="81">
        <f t="shared" si="3"/>
        <v>0.0031461761858664087</v>
      </c>
      <c r="N32" s="242">
        <f t="shared" si="4"/>
        <v>0.002622169249106079</v>
      </c>
      <c r="O32" s="53">
        <f t="shared" si="5"/>
        <v>0.0020833333333333333</v>
      </c>
      <c r="P32" s="155">
        <f t="shared" si="6"/>
        <v>0.0035001750087504373</v>
      </c>
    </row>
    <row r="33" spans="1:16" ht="12.75" customHeight="1">
      <c r="A33" s="432"/>
      <c r="B33" s="35" t="s">
        <v>159</v>
      </c>
      <c r="C33" s="161">
        <v>48</v>
      </c>
      <c r="D33" s="168">
        <v>60</v>
      </c>
      <c r="E33" s="122">
        <v>67</v>
      </c>
      <c r="F33" s="122">
        <v>36</v>
      </c>
      <c r="G33" s="37">
        <v>41</v>
      </c>
      <c r="H33" s="89">
        <f t="shared" si="1"/>
        <v>0.25</v>
      </c>
      <c r="I33" s="88">
        <f t="shared" si="0"/>
        <v>0.11666666666666667</v>
      </c>
      <c r="J33" s="189">
        <f t="shared" si="0"/>
        <v>-0.4626865671641791</v>
      </c>
      <c r="K33" s="132">
        <f t="shared" si="0"/>
        <v>0.1388888888888889</v>
      </c>
      <c r="L33" s="25">
        <f t="shared" si="2"/>
        <v>0.014678899082568808</v>
      </c>
      <c r="M33" s="24">
        <f t="shared" si="3"/>
        <v>0.01452081316553727</v>
      </c>
      <c r="N33" s="238">
        <f t="shared" si="4"/>
        <v>0.01597139451728248</v>
      </c>
      <c r="O33" s="24">
        <f t="shared" si="5"/>
        <v>0.010714285714285714</v>
      </c>
      <c r="P33" s="152">
        <f t="shared" si="6"/>
        <v>0.014350717535876793</v>
      </c>
    </row>
    <row r="34" spans="1:16" ht="12.75" customHeight="1">
      <c r="A34" s="432"/>
      <c r="B34" s="72" t="s">
        <v>160</v>
      </c>
      <c r="C34" s="164">
        <v>24</v>
      </c>
      <c r="D34" s="171">
        <v>29</v>
      </c>
      <c r="E34" s="138">
        <v>33</v>
      </c>
      <c r="F34" s="138">
        <v>20</v>
      </c>
      <c r="G34" s="74">
        <v>24</v>
      </c>
      <c r="H34" s="99">
        <f t="shared" si="1"/>
        <v>0.20833333333333334</v>
      </c>
      <c r="I34" s="98">
        <f t="shared" si="0"/>
        <v>0.13793103448275862</v>
      </c>
      <c r="J34" s="194">
        <f t="shared" si="0"/>
        <v>-0.3939393939393939</v>
      </c>
      <c r="K34" s="145">
        <f t="shared" si="0"/>
        <v>0.2</v>
      </c>
      <c r="L34" s="76">
        <f t="shared" si="2"/>
        <v>0.007339449541284404</v>
      </c>
      <c r="M34" s="75">
        <f t="shared" si="3"/>
        <v>0.007018393030009681</v>
      </c>
      <c r="N34" s="243">
        <f t="shared" si="4"/>
        <v>0.007866507747318237</v>
      </c>
      <c r="O34" s="53">
        <f t="shared" si="5"/>
        <v>0.005952380952380952</v>
      </c>
      <c r="P34" s="155">
        <f t="shared" si="6"/>
        <v>0.00840042002100105</v>
      </c>
    </row>
    <row r="35" spans="1:16" ht="12.75" customHeight="1">
      <c r="A35" s="432"/>
      <c r="B35" s="35" t="s">
        <v>161</v>
      </c>
      <c r="C35" s="161">
        <v>6</v>
      </c>
      <c r="D35" s="168">
        <v>10</v>
      </c>
      <c r="E35" s="122">
        <v>9</v>
      </c>
      <c r="F35" s="122">
        <v>13</v>
      </c>
      <c r="G35" s="37">
        <v>3</v>
      </c>
      <c r="H35" s="89">
        <f t="shared" si="1"/>
        <v>0.6666666666666666</v>
      </c>
      <c r="I35" s="88">
        <f t="shared" si="0"/>
        <v>-0.1</v>
      </c>
      <c r="J35" s="189">
        <f t="shared" si="0"/>
        <v>0.4444444444444444</v>
      </c>
      <c r="K35" s="132">
        <f t="shared" si="0"/>
        <v>-0.7692307692307693</v>
      </c>
      <c r="L35" s="25">
        <f t="shared" si="2"/>
        <v>0.001834862385321101</v>
      </c>
      <c r="M35" s="24">
        <f t="shared" si="3"/>
        <v>0.002420135527589545</v>
      </c>
      <c r="N35" s="238">
        <f t="shared" si="4"/>
        <v>0.0021454112038140644</v>
      </c>
      <c r="O35" s="24">
        <f t="shared" si="5"/>
        <v>0.003869047619047619</v>
      </c>
      <c r="P35" s="152">
        <f t="shared" si="6"/>
        <v>0.0010500525026251313</v>
      </c>
    </row>
    <row r="36" spans="1:16" ht="12.75" customHeight="1">
      <c r="A36" s="432"/>
      <c r="B36" s="27" t="s">
        <v>162</v>
      </c>
      <c r="C36" s="160">
        <v>8</v>
      </c>
      <c r="D36" s="167">
        <v>10</v>
      </c>
      <c r="E36" s="121">
        <v>9</v>
      </c>
      <c r="F36" s="121">
        <v>19</v>
      </c>
      <c r="G36" s="29">
        <v>10</v>
      </c>
      <c r="H36" s="103">
        <f t="shared" si="1"/>
        <v>0.25</v>
      </c>
      <c r="I36" s="102">
        <f t="shared" si="0"/>
        <v>-0.1</v>
      </c>
      <c r="J36" s="195">
        <f t="shared" si="0"/>
        <v>1.1111111111111112</v>
      </c>
      <c r="K36" s="146">
        <f t="shared" si="0"/>
        <v>-0.47368421052631576</v>
      </c>
      <c r="L36" s="84">
        <f t="shared" si="2"/>
        <v>0.0024464831804281344</v>
      </c>
      <c r="M36" s="83">
        <f t="shared" si="3"/>
        <v>0.002420135527589545</v>
      </c>
      <c r="N36" s="244">
        <f t="shared" si="4"/>
        <v>0.0021454112038140644</v>
      </c>
      <c r="O36" s="53">
        <f t="shared" si="5"/>
        <v>0.005654761904761905</v>
      </c>
      <c r="P36" s="155">
        <f t="shared" si="6"/>
        <v>0.0035001750087504373</v>
      </c>
    </row>
    <row r="37" spans="1:16" ht="12.75" customHeight="1">
      <c r="A37" s="432"/>
      <c r="B37" s="66" t="s">
        <v>163</v>
      </c>
      <c r="C37" s="165">
        <v>93</v>
      </c>
      <c r="D37" s="172">
        <v>104</v>
      </c>
      <c r="E37" s="139">
        <v>128</v>
      </c>
      <c r="F37" s="139">
        <v>112</v>
      </c>
      <c r="G37" s="68">
        <v>65</v>
      </c>
      <c r="H37" s="101">
        <f t="shared" si="1"/>
        <v>0.11827956989247312</v>
      </c>
      <c r="I37" s="100">
        <f t="shared" si="0"/>
        <v>0.23076923076923078</v>
      </c>
      <c r="J37" s="196">
        <f t="shared" si="0"/>
        <v>-0.125</v>
      </c>
      <c r="K37" s="147">
        <f t="shared" si="0"/>
        <v>-0.41964285714285715</v>
      </c>
      <c r="L37" s="70">
        <f t="shared" si="2"/>
        <v>0.028440366972477066</v>
      </c>
      <c r="M37" s="69">
        <f t="shared" si="3"/>
        <v>0.02516940948693127</v>
      </c>
      <c r="N37" s="245">
        <f t="shared" si="4"/>
        <v>0.030512514898688916</v>
      </c>
      <c r="O37" s="24">
        <f t="shared" si="5"/>
        <v>0.03333333333333333</v>
      </c>
      <c r="P37" s="152">
        <f t="shared" si="6"/>
        <v>0.022751137556877844</v>
      </c>
    </row>
    <row r="38" spans="1:16" ht="12.75" customHeight="1">
      <c r="A38" s="432"/>
      <c r="B38" s="27" t="s">
        <v>164</v>
      </c>
      <c r="C38" s="160">
        <v>36</v>
      </c>
      <c r="D38" s="167">
        <v>29</v>
      </c>
      <c r="E38" s="121">
        <v>47</v>
      </c>
      <c r="F38" s="121">
        <v>36</v>
      </c>
      <c r="G38" s="29">
        <v>34</v>
      </c>
      <c r="H38" s="103">
        <f t="shared" si="1"/>
        <v>-0.19444444444444445</v>
      </c>
      <c r="I38" s="102">
        <f t="shared" si="0"/>
        <v>0.6206896551724138</v>
      </c>
      <c r="J38" s="195">
        <f t="shared" si="0"/>
        <v>-0.23404255319148937</v>
      </c>
      <c r="K38" s="146">
        <f t="shared" si="0"/>
        <v>-0.05555555555555555</v>
      </c>
      <c r="L38" s="84">
        <f t="shared" si="2"/>
        <v>0.011009174311926606</v>
      </c>
      <c r="M38" s="83">
        <f t="shared" si="3"/>
        <v>0.007018393030009681</v>
      </c>
      <c r="N38" s="244">
        <f t="shared" si="4"/>
        <v>0.011203814064362336</v>
      </c>
      <c r="O38" s="53">
        <f t="shared" si="5"/>
        <v>0.010714285714285714</v>
      </c>
      <c r="P38" s="155">
        <f t="shared" si="6"/>
        <v>0.011900595029751488</v>
      </c>
    </row>
    <row r="39" spans="1:16" ht="12.75" customHeight="1">
      <c r="A39" s="432"/>
      <c r="B39" s="66" t="s">
        <v>165</v>
      </c>
      <c r="C39" s="165">
        <v>2</v>
      </c>
      <c r="D39" s="172">
        <v>1</v>
      </c>
      <c r="E39" s="139">
        <v>4</v>
      </c>
      <c r="F39" s="139">
        <v>2</v>
      </c>
      <c r="G39" s="68">
        <v>14</v>
      </c>
      <c r="H39" s="101">
        <f t="shared" si="1"/>
        <v>-0.5</v>
      </c>
      <c r="I39" s="100">
        <f t="shared" si="0"/>
        <v>3</v>
      </c>
      <c r="J39" s="196">
        <f t="shared" si="0"/>
        <v>-0.5</v>
      </c>
      <c r="K39" s="147">
        <f t="shared" si="0"/>
        <v>6</v>
      </c>
      <c r="L39" s="70">
        <f t="shared" si="2"/>
        <v>0.0006116207951070336</v>
      </c>
      <c r="M39" s="69">
        <f t="shared" si="3"/>
        <v>0.0002420135527589545</v>
      </c>
      <c r="N39" s="245">
        <f t="shared" si="4"/>
        <v>0.0009535160905840286</v>
      </c>
      <c r="O39" s="24">
        <f t="shared" si="5"/>
        <v>0.0005952380952380953</v>
      </c>
      <c r="P39" s="152">
        <f t="shared" si="6"/>
        <v>0.004900245012250612</v>
      </c>
    </row>
    <row r="40" spans="1:16" ht="12.75" customHeight="1">
      <c r="A40" s="432"/>
      <c r="B40" s="38" t="s">
        <v>166</v>
      </c>
      <c r="C40" s="162">
        <v>21</v>
      </c>
      <c r="D40" s="169">
        <v>27</v>
      </c>
      <c r="E40" s="123">
        <v>30</v>
      </c>
      <c r="F40" s="123">
        <v>21</v>
      </c>
      <c r="G40" s="40">
        <v>81</v>
      </c>
      <c r="H40" s="91">
        <f t="shared" si="1"/>
        <v>0.2857142857142857</v>
      </c>
      <c r="I40" s="90">
        <f t="shared" si="0"/>
        <v>0.1111111111111111</v>
      </c>
      <c r="J40" s="191">
        <f t="shared" si="0"/>
        <v>-0.3</v>
      </c>
      <c r="K40" s="142">
        <f t="shared" si="0"/>
        <v>2.857142857142857</v>
      </c>
      <c r="L40" s="46">
        <f t="shared" si="2"/>
        <v>0.006422018348623854</v>
      </c>
      <c r="M40" s="45">
        <f t="shared" si="3"/>
        <v>0.006534365924491772</v>
      </c>
      <c r="N40" s="240">
        <f t="shared" si="4"/>
        <v>0.007151370679380214</v>
      </c>
      <c r="O40" s="53">
        <f t="shared" si="5"/>
        <v>0.00625</v>
      </c>
      <c r="P40" s="155">
        <f t="shared" si="6"/>
        <v>0.028351417570878543</v>
      </c>
    </row>
    <row r="41" spans="1:16" ht="12.75" customHeight="1">
      <c r="A41" s="14"/>
      <c r="B41" s="112" t="s">
        <v>167</v>
      </c>
      <c r="C41" s="113">
        <v>88</v>
      </c>
      <c r="D41" s="114">
        <v>120</v>
      </c>
      <c r="E41" s="139">
        <v>125</v>
      </c>
      <c r="F41" s="122">
        <v>86</v>
      </c>
      <c r="G41" s="217">
        <v>5</v>
      </c>
      <c r="H41" s="174">
        <f t="shared" si="1"/>
        <v>0.36363636363636365</v>
      </c>
      <c r="I41" s="88">
        <f t="shared" si="0"/>
        <v>0.041666666666666664</v>
      </c>
      <c r="J41" s="197">
        <f t="shared" si="0"/>
        <v>-0.312</v>
      </c>
      <c r="K41" s="220">
        <f t="shared" si="0"/>
        <v>-0.9418604651162791</v>
      </c>
      <c r="L41" s="119">
        <f t="shared" si="2"/>
        <v>0.02691131498470948</v>
      </c>
      <c r="M41" s="118">
        <f t="shared" si="3"/>
        <v>0.02904162633107454</v>
      </c>
      <c r="N41" s="246">
        <f t="shared" si="4"/>
        <v>0.029797377830750895</v>
      </c>
      <c r="O41" s="24">
        <f t="shared" si="5"/>
        <v>0.025595238095238095</v>
      </c>
      <c r="P41" s="152">
        <f t="shared" si="6"/>
        <v>0.0017500875043752187</v>
      </c>
    </row>
    <row r="42" spans="2:16" ht="12.75" customHeight="1">
      <c r="B42" s="41" t="s">
        <v>168</v>
      </c>
      <c r="C42" s="104">
        <v>5</v>
      </c>
      <c r="D42" s="148">
        <v>5</v>
      </c>
      <c r="E42" s="169">
        <v>8</v>
      </c>
      <c r="F42" s="236">
        <v>5</v>
      </c>
      <c r="G42" s="213">
        <v>15</v>
      </c>
      <c r="H42" s="106">
        <f t="shared" si="1"/>
        <v>0</v>
      </c>
      <c r="I42" s="90">
        <f t="shared" si="0"/>
        <v>0.6</v>
      </c>
      <c r="J42" s="190">
        <f>IF(ISERROR((+F42-E42)/E42),"NC",(+F42-E42)/E42)</f>
        <v>-0.375</v>
      </c>
      <c r="K42" s="141">
        <f>IF(ISERROR((+G42-F42)/F42),"NC",(+G42-F42)/F42)</f>
        <v>2</v>
      </c>
      <c r="L42" s="33">
        <f t="shared" si="2"/>
        <v>0.0015290519877675841</v>
      </c>
      <c r="M42" s="32">
        <f t="shared" si="3"/>
        <v>0.0012100677637947724</v>
      </c>
      <c r="N42" s="239">
        <f t="shared" si="4"/>
        <v>0.0019070321811680572</v>
      </c>
      <c r="O42" s="53">
        <f t="shared" si="5"/>
        <v>0.001488095238095238</v>
      </c>
      <c r="P42" s="155">
        <f t="shared" si="6"/>
        <v>0.005250262513125656</v>
      </c>
    </row>
    <row r="43" spans="2:16" ht="12.75" customHeight="1">
      <c r="B43" s="35" t="s">
        <v>169</v>
      </c>
      <c r="C43" s="161">
        <v>17</v>
      </c>
      <c r="D43" s="168">
        <v>17</v>
      </c>
      <c r="E43" s="122">
        <v>16</v>
      </c>
      <c r="F43" s="122">
        <v>15</v>
      </c>
      <c r="G43" s="37">
        <v>11</v>
      </c>
      <c r="H43" s="89">
        <f t="shared" si="1"/>
        <v>0</v>
      </c>
      <c r="I43" s="88">
        <f t="shared" si="0"/>
        <v>-0.058823529411764705</v>
      </c>
      <c r="J43" s="189">
        <f t="shared" si="0"/>
        <v>-0.0625</v>
      </c>
      <c r="K43" s="132">
        <f t="shared" si="0"/>
        <v>-0.26666666666666666</v>
      </c>
      <c r="L43" s="25">
        <f t="shared" si="2"/>
        <v>0.005198776758409786</v>
      </c>
      <c r="M43" s="24">
        <f t="shared" si="3"/>
        <v>0.004114230396902226</v>
      </c>
      <c r="N43" s="238">
        <f t="shared" si="4"/>
        <v>0.0038140643623361145</v>
      </c>
      <c r="O43" s="24">
        <f t="shared" si="5"/>
        <v>0.004464285714285714</v>
      </c>
      <c r="P43" s="152">
        <f t="shared" si="6"/>
        <v>0.0038501925096254812</v>
      </c>
    </row>
    <row r="44" spans="2:16" ht="12.75" customHeight="1">
      <c r="B44" s="27" t="s">
        <v>170</v>
      </c>
      <c r="C44" s="160">
        <v>14</v>
      </c>
      <c r="D44" s="167">
        <v>32</v>
      </c>
      <c r="E44" s="121">
        <v>20</v>
      </c>
      <c r="F44" s="121">
        <v>25</v>
      </c>
      <c r="G44" s="29">
        <v>12</v>
      </c>
      <c r="H44" s="91">
        <f t="shared" si="1"/>
        <v>1.2857142857142858</v>
      </c>
      <c r="I44" s="90">
        <f t="shared" si="0"/>
        <v>-0.375</v>
      </c>
      <c r="J44" s="190">
        <f t="shared" si="0"/>
        <v>0.25</v>
      </c>
      <c r="K44" s="141">
        <f t="shared" si="0"/>
        <v>-0.52</v>
      </c>
      <c r="L44" s="33">
        <f t="shared" si="2"/>
        <v>0.004281345565749235</v>
      </c>
      <c r="M44" s="32">
        <f t="shared" si="3"/>
        <v>0.007744433688286544</v>
      </c>
      <c r="N44" s="239">
        <f t="shared" si="4"/>
        <v>0.004767580452920143</v>
      </c>
      <c r="O44" s="53">
        <f t="shared" si="5"/>
        <v>0.00744047619047619</v>
      </c>
      <c r="P44" s="155">
        <f t="shared" si="6"/>
        <v>0.004200210010500525</v>
      </c>
    </row>
    <row r="45" spans="2:16" ht="12.75" customHeight="1">
      <c r="B45" s="35" t="s">
        <v>171</v>
      </c>
      <c r="C45" s="161">
        <v>14</v>
      </c>
      <c r="D45" s="168">
        <v>16</v>
      </c>
      <c r="E45" s="122">
        <v>20</v>
      </c>
      <c r="F45" s="122">
        <v>11</v>
      </c>
      <c r="G45" s="37">
        <v>95</v>
      </c>
      <c r="H45" s="89">
        <f t="shared" si="1"/>
        <v>0.14285714285714285</v>
      </c>
      <c r="I45" s="88">
        <f t="shared" si="0"/>
        <v>0.25</v>
      </c>
      <c r="J45" s="189">
        <f t="shared" si="0"/>
        <v>-0.45</v>
      </c>
      <c r="K45" s="132">
        <f t="shared" si="0"/>
        <v>7.636363636363637</v>
      </c>
      <c r="L45" s="25">
        <f t="shared" si="2"/>
        <v>0.004281345565749235</v>
      </c>
      <c r="M45" s="24">
        <f t="shared" si="3"/>
        <v>0.003872216844143272</v>
      </c>
      <c r="N45" s="238">
        <f t="shared" si="4"/>
        <v>0.004767580452920143</v>
      </c>
      <c r="O45" s="24">
        <f t="shared" si="5"/>
        <v>0.003273809523809524</v>
      </c>
      <c r="P45" s="152">
        <f t="shared" si="6"/>
        <v>0.03325166258312916</v>
      </c>
    </row>
    <row r="46" spans="2:16" ht="12.75" customHeight="1">
      <c r="B46" s="27" t="s">
        <v>172</v>
      </c>
      <c r="C46" s="160">
        <v>114</v>
      </c>
      <c r="D46" s="167">
        <v>128</v>
      </c>
      <c r="E46" s="121">
        <v>135</v>
      </c>
      <c r="F46" s="121">
        <v>128</v>
      </c>
      <c r="G46" s="29">
        <v>3</v>
      </c>
      <c r="H46" s="91">
        <f t="shared" si="1"/>
        <v>0.12280701754385964</v>
      </c>
      <c r="I46" s="90">
        <f t="shared" si="0"/>
        <v>0.0546875</v>
      </c>
      <c r="J46" s="190">
        <f t="shared" si="0"/>
        <v>-0.05185185185185185</v>
      </c>
      <c r="K46" s="141">
        <f t="shared" si="0"/>
        <v>-0.9765625</v>
      </c>
      <c r="L46" s="33">
        <f t="shared" si="2"/>
        <v>0.03486238532110092</v>
      </c>
      <c r="M46" s="32">
        <f t="shared" si="3"/>
        <v>0.030977734753146177</v>
      </c>
      <c r="N46" s="239">
        <f t="shared" si="4"/>
        <v>0.03218116805721097</v>
      </c>
      <c r="O46" s="53">
        <f t="shared" si="5"/>
        <v>0.0380952380952381</v>
      </c>
      <c r="P46" s="155">
        <f t="shared" si="6"/>
        <v>0.0010500525026251313</v>
      </c>
    </row>
    <row r="47" spans="2:16" ht="12.75" customHeight="1">
      <c r="B47" s="35" t="s">
        <v>173</v>
      </c>
      <c r="C47" s="161">
        <v>4</v>
      </c>
      <c r="D47" s="168">
        <v>4</v>
      </c>
      <c r="E47" s="122">
        <v>2</v>
      </c>
      <c r="F47" s="122">
        <v>1</v>
      </c>
      <c r="G47" s="37">
        <v>0</v>
      </c>
      <c r="H47" s="89">
        <f t="shared" si="1"/>
        <v>0</v>
      </c>
      <c r="I47" s="88">
        <f t="shared" si="0"/>
        <v>-0.5</v>
      </c>
      <c r="J47" s="189">
        <f t="shared" si="0"/>
        <v>-0.5</v>
      </c>
      <c r="K47" s="132">
        <f t="shared" si="0"/>
        <v>-1</v>
      </c>
      <c r="L47" s="25">
        <f t="shared" si="2"/>
        <v>0.0012232415902140672</v>
      </c>
      <c r="M47" s="24">
        <f t="shared" si="3"/>
        <v>0.000968054211035818</v>
      </c>
      <c r="N47" s="238">
        <f t="shared" si="4"/>
        <v>0.0004767580452920143</v>
      </c>
      <c r="O47" s="24">
        <f t="shared" si="5"/>
        <v>0.00029761904761904765</v>
      </c>
      <c r="P47" s="152">
        <f t="shared" si="6"/>
        <v>0</v>
      </c>
    </row>
    <row r="48" spans="2:16" ht="12.75" customHeight="1">
      <c r="B48" s="38" t="s">
        <v>174</v>
      </c>
      <c r="C48" s="162">
        <v>11</v>
      </c>
      <c r="D48" s="169">
        <v>14</v>
      </c>
      <c r="E48" s="123">
        <v>19</v>
      </c>
      <c r="F48" s="123">
        <v>14</v>
      </c>
      <c r="G48" s="40">
        <v>11</v>
      </c>
      <c r="H48" s="91">
        <f t="shared" si="1"/>
        <v>0.2727272727272727</v>
      </c>
      <c r="I48" s="90">
        <f t="shared" si="0"/>
        <v>0.35714285714285715</v>
      </c>
      <c r="J48" s="190">
        <f t="shared" si="0"/>
        <v>-0.2631578947368421</v>
      </c>
      <c r="K48" s="141">
        <f t="shared" si="0"/>
        <v>-0.21428571428571427</v>
      </c>
      <c r="L48" s="33">
        <f t="shared" si="2"/>
        <v>0.003363914373088685</v>
      </c>
      <c r="M48" s="32">
        <f t="shared" si="3"/>
        <v>0.003388189738625363</v>
      </c>
      <c r="N48" s="239">
        <f t="shared" si="4"/>
        <v>0.004529201430274136</v>
      </c>
      <c r="O48" s="53">
        <f t="shared" si="5"/>
        <v>0.004166666666666667</v>
      </c>
      <c r="P48" s="155">
        <f t="shared" si="6"/>
        <v>0.0038501925096254812</v>
      </c>
    </row>
    <row r="49" spans="2:16" ht="12.75" customHeight="1">
      <c r="B49" s="35" t="s">
        <v>175</v>
      </c>
      <c r="C49" s="161">
        <v>19</v>
      </c>
      <c r="D49" s="168">
        <v>30</v>
      </c>
      <c r="E49" s="122">
        <v>39</v>
      </c>
      <c r="F49" s="122">
        <v>21</v>
      </c>
      <c r="G49" s="37">
        <v>21</v>
      </c>
      <c r="H49" s="89">
        <f t="shared" si="1"/>
        <v>0.5789473684210527</v>
      </c>
      <c r="I49" s="88">
        <f t="shared" si="0"/>
        <v>0.3</v>
      </c>
      <c r="J49" s="189">
        <f t="shared" si="0"/>
        <v>-0.46153846153846156</v>
      </c>
      <c r="K49" s="132">
        <f t="shared" si="0"/>
        <v>0</v>
      </c>
      <c r="L49" s="25">
        <f t="shared" si="2"/>
        <v>0.005810397553516819</v>
      </c>
      <c r="M49" s="24">
        <f t="shared" si="3"/>
        <v>0.007260406582768635</v>
      </c>
      <c r="N49" s="238">
        <f t="shared" si="4"/>
        <v>0.009296781883194279</v>
      </c>
      <c r="O49" s="24">
        <f t="shared" si="5"/>
        <v>0.00625</v>
      </c>
      <c r="P49" s="152">
        <f t="shared" si="6"/>
        <v>0.007350367518375919</v>
      </c>
    </row>
    <row r="50" spans="2:16" ht="12.75" customHeight="1">
      <c r="B50" s="41" t="s">
        <v>176</v>
      </c>
      <c r="C50" s="104">
        <v>13</v>
      </c>
      <c r="D50" s="148">
        <v>8</v>
      </c>
      <c r="E50" s="124">
        <v>9</v>
      </c>
      <c r="F50" s="124">
        <v>10</v>
      </c>
      <c r="G50" s="205">
        <v>13</v>
      </c>
      <c r="H50" s="93">
        <f t="shared" si="1"/>
        <v>-0.38461538461538464</v>
      </c>
      <c r="I50" s="92">
        <f t="shared" si="0"/>
        <v>0.125</v>
      </c>
      <c r="J50" s="191">
        <f t="shared" si="0"/>
        <v>0.1111111111111111</v>
      </c>
      <c r="K50" s="142">
        <f t="shared" si="0"/>
        <v>0.3</v>
      </c>
      <c r="L50" s="46">
        <f t="shared" si="2"/>
        <v>0.003975535168195718</v>
      </c>
      <c r="M50" s="45">
        <f t="shared" si="3"/>
        <v>0.001936108422071636</v>
      </c>
      <c r="N50" s="240">
        <f t="shared" si="4"/>
        <v>0.0021454112038140644</v>
      </c>
      <c r="O50" s="53">
        <f t="shared" si="5"/>
        <v>0.002976190476190476</v>
      </c>
      <c r="P50" s="155">
        <f t="shared" si="6"/>
        <v>0.004550227511375569</v>
      </c>
    </row>
    <row r="51" spans="2:16" ht="12.75" customHeight="1">
      <c r="B51" s="35" t="s">
        <v>177</v>
      </c>
      <c r="C51" s="161">
        <v>11</v>
      </c>
      <c r="D51" s="168">
        <v>12</v>
      </c>
      <c r="E51" s="122">
        <v>16</v>
      </c>
      <c r="F51" s="122">
        <v>13</v>
      </c>
      <c r="G51" s="37">
        <v>10</v>
      </c>
      <c r="H51" s="89">
        <f t="shared" si="1"/>
        <v>0.09090909090909091</v>
      </c>
      <c r="I51" s="88">
        <f t="shared" si="0"/>
        <v>0.3333333333333333</v>
      </c>
      <c r="J51" s="189">
        <f t="shared" si="0"/>
        <v>-0.1875</v>
      </c>
      <c r="K51" s="132">
        <f t="shared" si="0"/>
        <v>-0.23076923076923078</v>
      </c>
      <c r="L51" s="25">
        <f t="shared" si="2"/>
        <v>0.003363914373088685</v>
      </c>
      <c r="M51" s="24">
        <f t="shared" si="3"/>
        <v>0.002904162633107454</v>
      </c>
      <c r="N51" s="238">
        <f t="shared" si="4"/>
        <v>0.0038140643623361145</v>
      </c>
      <c r="O51" s="24">
        <f t="shared" si="5"/>
        <v>0.003869047619047619</v>
      </c>
      <c r="P51" s="152">
        <f t="shared" si="6"/>
        <v>0.0035001750087504373</v>
      </c>
    </row>
    <row r="52" spans="2:16" ht="12.75" customHeight="1">
      <c r="B52" s="48" t="s">
        <v>178</v>
      </c>
      <c r="C52" s="111">
        <v>17</v>
      </c>
      <c r="D52" s="159">
        <v>28</v>
      </c>
      <c r="E52" s="125">
        <v>19</v>
      </c>
      <c r="F52" s="125">
        <v>31</v>
      </c>
      <c r="G52" s="50">
        <v>13</v>
      </c>
      <c r="H52" s="95">
        <f t="shared" si="1"/>
        <v>0.6470588235294118</v>
      </c>
      <c r="I52" s="94">
        <f t="shared" si="0"/>
        <v>-0.32142857142857145</v>
      </c>
      <c r="J52" s="192">
        <f t="shared" si="0"/>
        <v>0.631578947368421</v>
      </c>
      <c r="K52" s="143">
        <f t="shared" si="0"/>
        <v>-0.5806451612903226</v>
      </c>
      <c r="L52" s="54">
        <f t="shared" si="2"/>
        <v>0.005198776758409786</v>
      </c>
      <c r="M52" s="53">
        <f t="shared" si="3"/>
        <v>0.006776379477250726</v>
      </c>
      <c r="N52" s="241">
        <f t="shared" si="4"/>
        <v>0.004529201430274136</v>
      </c>
      <c r="O52" s="53">
        <f t="shared" si="5"/>
        <v>0.009226190476190476</v>
      </c>
      <c r="P52" s="155">
        <f t="shared" si="6"/>
        <v>0.004550227511375569</v>
      </c>
    </row>
    <row r="53" spans="2:16" ht="12.75" customHeight="1">
      <c r="B53" s="35" t="s">
        <v>179</v>
      </c>
      <c r="C53" s="161">
        <v>86</v>
      </c>
      <c r="D53" s="168">
        <v>127</v>
      </c>
      <c r="E53" s="122">
        <v>123</v>
      </c>
      <c r="F53" s="122">
        <v>71</v>
      </c>
      <c r="G53" s="37">
        <v>91</v>
      </c>
      <c r="H53" s="89">
        <f t="shared" si="1"/>
        <v>0.47674418604651164</v>
      </c>
      <c r="I53" s="88">
        <f t="shared" si="0"/>
        <v>-0.031496062992125984</v>
      </c>
      <c r="J53" s="189">
        <f t="shared" si="0"/>
        <v>-0.42276422764227645</v>
      </c>
      <c r="K53" s="132">
        <f t="shared" si="0"/>
        <v>0.28169014084507044</v>
      </c>
      <c r="L53" s="25">
        <f t="shared" si="2"/>
        <v>0.026299694189602447</v>
      </c>
      <c r="M53" s="24">
        <f t="shared" si="3"/>
        <v>0.03073572120038722</v>
      </c>
      <c r="N53" s="238">
        <f t="shared" si="4"/>
        <v>0.02932061978545888</v>
      </c>
      <c r="O53" s="24">
        <f t="shared" si="5"/>
        <v>0.021130952380952382</v>
      </c>
      <c r="P53" s="152">
        <f t="shared" si="6"/>
        <v>0.03185159257962898</v>
      </c>
    </row>
    <row r="54" spans="2:16" ht="12.75" customHeight="1">
      <c r="B54" s="48" t="s">
        <v>180</v>
      </c>
      <c r="C54" s="111">
        <v>17</v>
      </c>
      <c r="D54" s="159">
        <v>23</v>
      </c>
      <c r="E54" s="125">
        <v>17</v>
      </c>
      <c r="F54" s="125">
        <v>16</v>
      </c>
      <c r="G54" s="50">
        <v>14</v>
      </c>
      <c r="H54" s="95">
        <f t="shared" si="1"/>
        <v>0.35294117647058826</v>
      </c>
      <c r="I54" s="94">
        <f t="shared" si="0"/>
        <v>-0.2608695652173913</v>
      </c>
      <c r="J54" s="192">
        <f t="shared" si="0"/>
        <v>-0.058823529411764705</v>
      </c>
      <c r="K54" s="143">
        <f t="shared" si="0"/>
        <v>-0.125</v>
      </c>
      <c r="L54" s="54">
        <f t="shared" si="2"/>
        <v>0.005198776758409786</v>
      </c>
      <c r="M54" s="53">
        <f t="shared" si="3"/>
        <v>0.005566311713455953</v>
      </c>
      <c r="N54" s="241">
        <f t="shared" si="4"/>
        <v>0.004052443384982122</v>
      </c>
      <c r="O54" s="53">
        <f t="shared" si="5"/>
        <v>0.004761904761904762</v>
      </c>
      <c r="P54" s="155">
        <f t="shared" si="6"/>
        <v>0.004900245012250612</v>
      </c>
    </row>
    <row r="55" spans="2:16" ht="12.75" customHeight="1">
      <c r="B55" s="35" t="s">
        <v>181</v>
      </c>
      <c r="C55" s="161">
        <v>12</v>
      </c>
      <c r="D55" s="168">
        <v>16</v>
      </c>
      <c r="E55" s="122">
        <v>17</v>
      </c>
      <c r="F55" s="122">
        <v>11</v>
      </c>
      <c r="G55" s="37">
        <v>14</v>
      </c>
      <c r="H55" s="89">
        <f t="shared" si="1"/>
        <v>0.3333333333333333</v>
      </c>
      <c r="I55" s="88">
        <f t="shared" si="0"/>
        <v>0.0625</v>
      </c>
      <c r="J55" s="189">
        <f t="shared" si="0"/>
        <v>-0.35294117647058826</v>
      </c>
      <c r="K55" s="132">
        <f t="shared" si="0"/>
        <v>0.2727272727272727</v>
      </c>
      <c r="L55" s="25">
        <f t="shared" si="2"/>
        <v>0.003669724770642202</v>
      </c>
      <c r="M55" s="24">
        <f t="shared" si="3"/>
        <v>0.003872216844143272</v>
      </c>
      <c r="N55" s="238">
        <f t="shared" si="4"/>
        <v>0.004052443384982122</v>
      </c>
      <c r="O55" s="24">
        <f t="shared" si="5"/>
        <v>0.003273809523809524</v>
      </c>
      <c r="P55" s="152">
        <f t="shared" si="6"/>
        <v>0.004900245012250612</v>
      </c>
    </row>
    <row r="56" spans="2:16" ht="12.75" customHeight="1">
      <c r="B56" s="48" t="s">
        <v>182</v>
      </c>
      <c r="C56" s="111">
        <v>53</v>
      </c>
      <c r="D56" s="159">
        <v>64</v>
      </c>
      <c r="E56" s="125">
        <v>62</v>
      </c>
      <c r="F56" s="125">
        <v>65</v>
      </c>
      <c r="G56" s="50">
        <v>42</v>
      </c>
      <c r="H56" s="95">
        <f t="shared" si="1"/>
        <v>0.20754716981132076</v>
      </c>
      <c r="I56" s="94">
        <f t="shared" si="0"/>
        <v>-0.03125</v>
      </c>
      <c r="J56" s="192">
        <f t="shared" si="0"/>
        <v>0.04838709677419355</v>
      </c>
      <c r="K56" s="143">
        <f t="shared" si="0"/>
        <v>-0.35384615384615387</v>
      </c>
      <c r="L56" s="54">
        <f t="shared" si="2"/>
        <v>0.01620795107033639</v>
      </c>
      <c r="M56" s="53">
        <f t="shared" si="3"/>
        <v>0.015488867376573089</v>
      </c>
      <c r="N56" s="241">
        <f t="shared" si="4"/>
        <v>0.014779499404052444</v>
      </c>
      <c r="O56" s="53">
        <f t="shared" si="5"/>
        <v>0.019345238095238096</v>
      </c>
      <c r="P56" s="155">
        <f t="shared" si="6"/>
        <v>0.014700735036751837</v>
      </c>
    </row>
    <row r="57" spans="2:16" ht="12.75" customHeight="1">
      <c r="B57" s="35" t="s">
        <v>183</v>
      </c>
      <c r="C57" s="161">
        <v>70</v>
      </c>
      <c r="D57" s="168">
        <v>69</v>
      </c>
      <c r="E57" s="122">
        <v>91</v>
      </c>
      <c r="F57" s="122">
        <v>59</v>
      </c>
      <c r="G57" s="37">
        <v>61</v>
      </c>
      <c r="H57" s="89">
        <f t="shared" si="1"/>
        <v>-0.014285714285714285</v>
      </c>
      <c r="I57" s="88">
        <f t="shared" si="0"/>
        <v>0.3188405797101449</v>
      </c>
      <c r="J57" s="189">
        <f t="shared" si="0"/>
        <v>-0.3516483516483517</v>
      </c>
      <c r="K57" s="132">
        <f t="shared" si="0"/>
        <v>0.03389830508474576</v>
      </c>
      <c r="L57" s="25">
        <f t="shared" si="2"/>
        <v>0.021406727828746176</v>
      </c>
      <c r="M57" s="24">
        <f t="shared" si="3"/>
        <v>0.01669893514036786</v>
      </c>
      <c r="N57" s="238">
        <f t="shared" si="4"/>
        <v>0.02169249106078665</v>
      </c>
      <c r="O57" s="24">
        <f t="shared" si="5"/>
        <v>0.01755952380952381</v>
      </c>
      <c r="P57" s="152">
        <f t="shared" si="6"/>
        <v>0.021351067553377668</v>
      </c>
    </row>
    <row r="58" spans="2:16" ht="12.75" customHeight="1">
      <c r="B58" s="48" t="s">
        <v>184</v>
      </c>
      <c r="C58" s="111">
        <v>89</v>
      </c>
      <c r="D58" s="159">
        <v>114</v>
      </c>
      <c r="E58" s="125">
        <v>112</v>
      </c>
      <c r="F58" s="125">
        <v>104</v>
      </c>
      <c r="G58" s="50">
        <v>70</v>
      </c>
      <c r="H58" s="95">
        <f t="shared" si="1"/>
        <v>0.2808988764044944</v>
      </c>
      <c r="I58" s="94">
        <f t="shared" si="0"/>
        <v>-0.017543859649122806</v>
      </c>
      <c r="J58" s="192">
        <f t="shared" si="0"/>
        <v>-0.07142857142857142</v>
      </c>
      <c r="K58" s="143">
        <f t="shared" si="0"/>
        <v>-0.3269230769230769</v>
      </c>
      <c r="L58" s="54">
        <f t="shared" si="2"/>
        <v>0.027217125382262997</v>
      </c>
      <c r="M58" s="53">
        <f t="shared" si="3"/>
        <v>0.02758954501452081</v>
      </c>
      <c r="N58" s="241">
        <f t="shared" si="4"/>
        <v>0.0266984505363528</v>
      </c>
      <c r="O58" s="53">
        <f t="shared" si="5"/>
        <v>0.030952380952380953</v>
      </c>
      <c r="P58" s="155">
        <f t="shared" si="6"/>
        <v>0.024501225061253063</v>
      </c>
    </row>
    <row r="59" spans="2:16" ht="12.75" customHeight="1">
      <c r="B59" s="35" t="s">
        <v>185</v>
      </c>
      <c r="C59" s="161">
        <v>19</v>
      </c>
      <c r="D59" s="168">
        <v>18</v>
      </c>
      <c r="E59" s="122">
        <v>19</v>
      </c>
      <c r="F59" s="122">
        <v>20</v>
      </c>
      <c r="G59" s="37">
        <v>24</v>
      </c>
      <c r="H59" s="89">
        <f t="shared" si="1"/>
        <v>-0.05263157894736842</v>
      </c>
      <c r="I59" s="88">
        <f t="shared" si="0"/>
        <v>0.05555555555555555</v>
      </c>
      <c r="J59" s="189">
        <f t="shared" si="0"/>
        <v>0.05263157894736842</v>
      </c>
      <c r="K59" s="132">
        <f t="shared" si="0"/>
        <v>0.2</v>
      </c>
      <c r="L59" s="25">
        <f t="shared" si="2"/>
        <v>0.005810397553516819</v>
      </c>
      <c r="M59" s="24">
        <f t="shared" si="3"/>
        <v>0.004356243949661181</v>
      </c>
      <c r="N59" s="238">
        <f t="shared" si="4"/>
        <v>0.004529201430274136</v>
      </c>
      <c r="O59" s="24">
        <f t="shared" si="5"/>
        <v>0.005952380952380952</v>
      </c>
      <c r="P59" s="152">
        <f t="shared" si="6"/>
        <v>0.00840042002100105</v>
      </c>
    </row>
    <row r="60" spans="2:16" ht="12.75" customHeight="1">
      <c r="B60" s="48" t="s">
        <v>186</v>
      </c>
      <c r="C60" s="111">
        <v>17</v>
      </c>
      <c r="D60" s="159">
        <v>35</v>
      </c>
      <c r="E60" s="125">
        <v>26</v>
      </c>
      <c r="F60" s="125">
        <v>22</v>
      </c>
      <c r="G60" s="50">
        <v>18</v>
      </c>
      <c r="H60" s="95">
        <f t="shared" si="1"/>
        <v>1.0588235294117647</v>
      </c>
      <c r="I60" s="94">
        <f t="shared" si="0"/>
        <v>-0.2571428571428571</v>
      </c>
      <c r="J60" s="192">
        <f t="shared" si="0"/>
        <v>-0.15384615384615385</v>
      </c>
      <c r="K60" s="143">
        <f t="shared" si="0"/>
        <v>-0.18181818181818182</v>
      </c>
      <c r="L60" s="54">
        <f t="shared" si="2"/>
        <v>0.005198776758409786</v>
      </c>
      <c r="M60" s="53">
        <f t="shared" si="3"/>
        <v>0.008470474346563407</v>
      </c>
      <c r="N60" s="241">
        <f t="shared" si="4"/>
        <v>0.006197854588796186</v>
      </c>
      <c r="O60" s="53">
        <f t="shared" si="5"/>
        <v>0.006547619047619048</v>
      </c>
      <c r="P60" s="155">
        <f t="shared" si="6"/>
        <v>0.006300315015750788</v>
      </c>
    </row>
    <row r="61" spans="2:16" ht="12.75" customHeight="1">
      <c r="B61" s="35" t="s">
        <v>187</v>
      </c>
      <c r="C61" s="161">
        <v>14</v>
      </c>
      <c r="D61" s="168">
        <v>12</v>
      </c>
      <c r="E61" s="122">
        <v>18</v>
      </c>
      <c r="F61" s="122">
        <v>11</v>
      </c>
      <c r="G61" s="37">
        <v>13</v>
      </c>
      <c r="H61" s="89">
        <f t="shared" si="1"/>
        <v>-0.14285714285714285</v>
      </c>
      <c r="I61" s="88">
        <f t="shared" si="0"/>
        <v>0.5</v>
      </c>
      <c r="J61" s="189">
        <f t="shared" si="0"/>
        <v>-0.3888888888888889</v>
      </c>
      <c r="K61" s="132">
        <f t="shared" si="0"/>
        <v>0.18181818181818182</v>
      </c>
      <c r="L61" s="25">
        <f t="shared" si="2"/>
        <v>0.004281345565749235</v>
      </c>
      <c r="M61" s="24">
        <f t="shared" si="3"/>
        <v>0.002904162633107454</v>
      </c>
      <c r="N61" s="238">
        <f t="shared" si="4"/>
        <v>0.004290822407628129</v>
      </c>
      <c r="O61" s="24">
        <f t="shared" si="5"/>
        <v>0.003273809523809524</v>
      </c>
      <c r="P61" s="152">
        <f t="shared" si="6"/>
        <v>0.004550227511375569</v>
      </c>
    </row>
    <row r="62" spans="2:16" ht="12.75" customHeight="1">
      <c r="B62" s="48" t="s">
        <v>188</v>
      </c>
      <c r="C62" s="111">
        <v>32</v>
      </c>
      <c r="D62" s="159">
        <v>33</v>
      </c>
      <c r="E62" s="125">
        <v>39</v>
      </c>
      <c r="F62" s="125">
        <v>39</v>
      </c>
      <c r="G62" s="50">
        <v>40</v>
      </c>
      <c r="H62" s="95">
        <f t="shared" si="1"/>
        <v>0.03125</v>
      </c>
      <c r="I62" s="94">
        <f t="shared" si="0"/>
        <v>0.18181818181818182</v>
      </c>
      <c r="J62" s="192">
        <f t="shared" si="0"/>
        <v>0</v>
      </c>
      <c r="K62" s="143">
        <f t="shared" si="0"/>
        <v>0.02564102564102564</v>
      </c>
      <c r="L62" s="54">
        <f t="shared" si="2"/>
        <v>0.009785932721712538</v>
      </c>
      <c r="M62" s="53">
        <f t="shared" si="3"/>
        <v>0.007986447241045498</v>
      </c>
      <c r="N62" s="241">
        <f t="shared" si="4"/>
        <v>0.009296781883194279</v>
      </c>
      <c r="O62" s="53">
        <f t="shared" si="5"/>
        <v>0.011607142857142858</v>
      </c>
      <c r="P62" s="155">
        <f t="shared" si="6"/>
        <v>0.01400070003500175</v>
      </c>
    </row>
    <row r="63" spans="2:16" ht="12.75" customHeight="1">
      <c r="B63" s="35" t="s">
        <v>189</v>
      </c>
      <c r="C63" s="161">
        <v>5</v>
      </c>
      <c r="D63" s="168">
        <v>13</v>
      </c>
      <c r="E63" s="122">
        <v>12</v>
      </c>
      <c r="F63" s="122">
        <v>10</v>
      </c>
      <c r="G63" s="37">
        <v>7</v>
      </c>
      <c r="H63" s="89">
        <f t="shared" si="1"/>
        <v>1.6</v>
      </c>
      <c r="I63" s="88">
        <f t="shared" si="0"/>
        <v>-0.07692307692307693</v>
      </c>
      <c r="J63" s="189">
        <f t="shared" si="0"/>
        <v>-0.16666666666666666</v>
      </c>
      <c r="K63" s="132">
        <f t="shared" si="0"/>
        <v>-0.3</v>
      </c>
      <c r="L63" s="25">
        <f t="shared" si="2"/>
        <v>0.0015290519877675841</v>
      </c>
      <c r="M63" s="24">
        <f t="shared" si="3"/>
        <v>0.0031461761858664087</v>
      </c>
      <c r="N63" s="238">
        <f t="shared" si="4"/>
        <v>0.0028605482717520858</v>
      </c>
      <c r="O63" s="24">
        <f t="shared" si="5"/>
        <v>0.002976190476190476</v>
      </c>
      <c r="P63" s="152">
        <f t="shared" si="6"/>
        <v>0.002450122506125306</v>
      </c>
    </row>
    <row r="64" spans="2:16" ht="12.75" customHeight="1">
      <c r="B64" s="48" t="s">
        <v>190</v>
      </c>
      <c r="C64" s="111">
        <v>191</v>
      </c>
      <c r="D64" s="159">
        <v>236</v>
      </c>
      <c r="E64" s="125">
        <v>219</v>
      </c>
      <c r="F64" s="125">
        <v>184</v>
      </c>
      <c r="G64" s="50">
        <v>169</v>
      </c>
      <c r="H64" s="95">
        <f t="shared" si="1"/>
        <v>0.2356020942408377</v>
      </c>
      <c r="I64" s="94">
        <f t="shared" si="0"/>
        <v>-0.07203389830508475</v>
      </c>
      <c r="J64" s="192">
        <f t="shared" si="0"/>
        <v>-0.1598173515981735</v>
      </c>
      <c r="K64" s="143">
        <f t="shared" si="0"/>
        <v>-0.08152173913043478</v>
      </c>
      <c r="L64" s="54">
        <f t="shared" si="2"/>
        <v>0.05840978593272171</v>
      </c>
      <c r="M64" s="53">
        <f t="shared" si="3"/>
        <v>0.057115198451113264</v>
      </c>
      <c r="N64" s="241">
        <f t="shared" si="4"/>
        <v>0.05220500595947557</v>
      </c>
      <c r="O64" s="53">
        <f t="shared" si="5"/>
        <v>0.05476190476190476</v>
      </c>
      <c r="P64" s="155">
        <f t="shared" si="6"/>
        <v>0.05915295764788239</v>
      </c>
    </row>
    <row r="65" spans="2:16" ht="12.75" customHeight="1">
      <c r="B65" s="35" t="s">
        <v>191</v>
      </c>
      <c r="C65" s="161">
        <v>33</v>
      </c>
      <c r="D65" s="168">
        <v>20</v>
      </c>
      <c r="E65" s="122">
        <v>25</v>
      </c>
      <c r="F65" s="122">
        <v>22</v>
      </c>
      <c r="G65" s="37">
        <v>20</v>
      </c>
      <c r="H65" s="89">
        <f t="shared" si="1"/>
        <v>-0.3939393939393939</v>
      </c>
      <c r="I65" s="88">
        <f t="shared" si="0"/>
        <v>0.25</v>
      </c>
      <c r="J65" s="189">
        <f t="shared" si="0"/>
        <v>-0.12</v>
      </c>
      <c r="K65" s="132">
        <f t="shared" si="0"/>
        <v>-0.09090909090909091</v>
      </c>
      <c r="L65" s="25">
        <f t="shared" si="2"/>
        <v>0.010091743119266056</v>
      </c>
      <c r="M65" s="24">
        <f t="shared" si="3"/>
        <v>0.00484027105517909</v>
      </c>
      <c r="N65" s="238">
        <f t="shared" si="4"/>
        <v>0.0059594755661501785</v>
      </c>
      <c r="O65" s="24">
        <f t="shared" si="5"/>
        <v>0.006547619047619048</v>
      </c>
      <c r="P65" s="152">
        <f t="shared" si="6"/>
        <v>0.007000350017500875</v>
      </c>
    </row>
    <row r="66" spans="2:16" ht="12.75" customHeight="1">
      <c r="B66" s="48" t="s">
        <v>192</v>
      </c>
      <c r="C66" s="111">
        <v>14</v>
      </c>
      <c r="D66" s="159">
        <v>10</v>
      </c>
      <c r="E66" s="125">
        <v>16</v>
      </c>
      <c r="F66" s="125">
        <v>15</v>
      </c>
      <c r="G66" s="50">
        <v>6</v>
      </c>
      <c r="H66" s="95">
        <f t="shared" si="1"/>
        <v>-0.2857142857142857</v>
      </c>
      <c r="I66" s="94">
        <f t="shared" si="0"/>
        <v>0.6</v>
      </c>
      <c r="J66" s="192">
        <f t="shared" si="0"/>
        <v>-0.0625</v>
      </c>
      <c r="K66" s="143">
        <f t="shared" si="0"/>
        <v>-0.6</v>
      </c>
      <c r="L66" s="54">
        <f t="shared" si="2"/>
        <v>0.004281345565749235</v>
      </c>
      <c r="M66" s="53">
        <f t="shared" si="3"/>
        <v>0.002420135527589545</v>
      </c>
      <c r="N66" s="241">
        <f t="shared" si="4"/>
        <v>0.0038140643623361145</v>
      </c>
      <c r="O66" s="53">
        <f t="shared" si="5"/>
        <v>0.004464285714285714</v>
      </c>
      <c r="P66" s="155">
        <f t="shared" si="6"/>
        <v>0.0021001050052502626</v>
      </c>
    </row>
    <row r="67" spans="2:16" ht="12.75" customHeight="1">
      <c r="B67" s="35" t="s">
        <v>193</v>
      </c>
      <c r="C67" s="161">
        <v>6</v>
      </c>
      <c r="D67" s="168">
        <v>4</v>
      </c>
      <c r="E67" s="122">
        <v>9</v>
      </c>
      <c r="F67" s="122">
        <v>4</v>
      </c>
      <c r="G67" s="37">
        <v>2</v>
      </c>
      <c r="H67" s="89">
        <f t="shared" si="1"/>
        <v>-0.3333333333333333</v>
      </c>
      <c r="I67" s="88">
        <f t="shared" si="0"/>
        <v>1.25</v>
      </c>
      <c r="J67" s="189">
        <f t="shared" si="0"/>
        <v>-0.5555555555555556</v>
      </c>
      <c r="K67" s="132">
        <f t="shared" si="0"/>
        <v>-0.5</v>
      </c>
      <c r="L67" s="25">
        <f t="shared" si="2"/>
        <v>0.001834862385321101</v>
      </c>
      <c r="M67" s="24">
        <f t="shared" si="3"/>
        <v>0.000968054211035818</v>
      </c>
      <c r="N67" s="238">
        <f t="shared" si="4"/>
        <v>0.0021454112038140644</v>
      </c>
      <c r="O67" s="24">
        <f t="shared" si="5"/>
        <v>0.0011904761904761906</v>
      </c>
      <c r="P67" s="152">
        <f t="shared" si="6"/>
        <v>0.0007000350017500875</v>
      </c>
    </row>
    <row r="68" spans="2:16" ht="12.75" customHeight="1">
      <c r="B68" s="78" t="s">
        <v>194</v>
      </c>
      <c r="C68" s="163">
        <v>7</v>
      </c>
      <c r="D68" s="170">
        <v>8</v>
      </c>
      <c r="E68" s="137">
        <v>5</v>
      </c>
      <c r="F68" s="137">
        <v>7</v>
      </c>
      <c r="G68" s="80">
        <v>2</v>
      </c>
      <c r="H68" s="97">
        <f t="shared" si="1"/>
        <v>0.14285714285714285</v>
      </c>
      <c r="I68" s="96">
        <f t="shared" si="0"/>
        <v>-0.375</v>
      </c>
      <c r="J68" s="193">
        <f t="shared" si="0"/>
        <v>0.4</v>
      </c>
      <c r="K68" s="144">
        <f t="shared" si="0"/>
        <v>-0.7142857142857143</v>
      </c>
      <c r="L68" s="82">
        <f t="shared" si="2"/>
        <v>0.0021406727828746177</v>
      </c>
      <c r="M68" s="81">
        <f t="shared" si="3"/>
        <v>0.001936108422071636</v>
      </c>
      <c r="N68" s="242">
        <f t="shared" si="4"/>
        <v>0.0011918951132300357</v>
      </c>
      <c r="O68" s="53">
        <f t="shared" si="5"/>
        <v>0.0020833333333333333</v>
      </c>
      <c r="P68" s="155">
        <f t="shared" si="6"/>
        <v>0.0007000350017500875</v>
      </c>
    </row>
    <row r="69" spans="2:16" ht="12.75" customHeight="1">
      <c r="B69" s="35" t="s">
        <v>195</v>
      </c>
      <c r="C69" s="161">
        <v>17</v>
      </c>
      <c r="D69" s="168">
        <v>37</v>
      </c>
      <c r="E69" s="122">
        <v>22</v>
      </c>
      <c r="F69" s="122">
        <v>20</v>
      </c>
      <c r="G69" s="37">
        <v>21</v>
      </c>
      <c r="H69" s="89">
        <f t="shared" si="1"/>
        <v>1.1764705882352942</v>
      </c>
      <c r="I69" s="88">
        <f t="shared" si="0"/>
        <v>-0.40540540540540543</v>
      </c>
      <c r="J69" s="189">
        <f t="shared" si="0"/>
        <v>-0.09090909090909091</v>
      </c>
      <c r="K69" s="132">
        <f t="shared" si="0"/>
        <v>0.05</v>
      </c>
      <c r="L69" s="25">
        <f t="shared" si="2"/>
        <v>0.005198776758409786</v>
      </c>
      <c r="M69" s="24">
        <f t="shared" si="3"/>
        <v>0.008954501452081317</v>
      </c>
      <c r="N69" s="238">
        <f t="shared" si="4"/>
        <v>0.005244338498212158</v>
      </c>
      <c r="O69" s="24">
        <f t="shared" si="5"/>
        <v>0.005952380952380952</v>
      </c>
      <c r="P69" s="152">
        <f t="shared" si="6"/>
        <v>0.007350367518375919</v>
      </c>
    </row>
    <row r="70" spans="2:16" ht="12.75" customHeight="1">
      <c r="B70" s="78" t="s">
        <v>196</v>
      </c>
      <c r="C70" s="164">
        <v>2</v>
      </c>
      <c r="D70" s="171">
        <v>8</v>
      </c>
      <c r="E70" s="137">
        <v>10</v>
      </c>
      <c r="F70" s="137">
        <v>5</v>
      </c>
      <c r="G70" s="80">
        <v>2</v>
      </c>
      <c r="H70" s="97">
        <f aca="true" t="shared" si="7" ref="H70:K75">IF(ISERROR((+D70-C70)/C70),"NC",(+D70-C70)/C70)</f>
        <v>3</v>
      </c>
      <c r="I70" s="96">
        <f t="shared" si="7"/>
        <v>0.25</v>
      </c>
      <c r="J70" s="193">
        <f t="shared" si="7"/>
        <v>-0.5</v>
      </c>
      <c r="K70" s="144">
        <f t="shared" si="7"/>
        <v>-0.6</v>
      </c>
      <c r="L70" s="82">
        <f t="shared" si="2"/>
        <v>0.0006116207951070336</v>
      </c>
      <c r="M70" s="81">
        <f t="shared" si="3"/>
        <v>0.001936108422071636</v>
      </c>
      <c r="N70" s="242">
        <f t="shared" si="4"/>
        <v>0.0023837902264600714</v>
      </c>
      <c r="O70" s="53">
        <f t="shared" si="5"/>
        <v>0.001488095238095238</v>
      </c>
      <c r="P70" s="155">
        <f t="shared" si="6"/>
        <v>0.0007000350017500875</v>
      </c>
    </row>
    <row r="71" spans="2:16" ht="12.75" customHeight="1">
      <c r="B71" s="35" t="s">
        <v>197</v>
      </c>
      <c r="C71" s="161">
        <v>18</v>
      </c>
      <c r="D71" s="168">
        <v>22</v>
      </c>
      <c r="E71" s="122">
        <v>25</v>
      </c>
      <c r="F71" s="122">
        <v>27</v>
      </c>
      <c r="G71" s="37">
        <v>19</v>
      </c>
      <c r="H71" s="89">
        <f t="shared" si="7"/>
        <v>0.2222222222222222</v>
      </c>
      <c r="I71" s="88">
        <f t="shared" si="7"/>
        <v>0.13636363636363635</v>
      </c>
      <c r="J71" s="189">
        <f t="shared" si="7"/>
        <v>0.08</v>
      </c>
      <c r="K71" s="132">
        <f t="shared" si="7"/>
        <v>-0.2962962962962963</v>
      </c>
      <c r="L71" s="25">
        <f aca="true" t="shared" si="8" ref="L71:L76">+C71/C$76</f>
        <v>0.005504587155963303</v>
      </c>
      <c r="M71" s="24">
        <f aca="true" t="shared" si="9" ref="M71:M76">D71/D$76</f>
        <v>0.005324298160696999</v>
      </c>
      <c r="N71" s="238">
        <f aca="true" t="shared" si="10" ref="N71:N76">+E71/E$76</f>
        <v>0.0059594755661501785</v>
      </c>
      <c r="O71" s="24">
        <f aca="true" t="shared" si="11" ref="O71:O76">F71/F$76</f>
        <v>0.008035714285714285</v>
      </c>
      <c r="P71" s="152">
        <f aca="true" t="shared" si="12" ref="P71:P76">G71/G$76</f>
        <v>0.006650332516625832</v>
      </c>
    </row>
    <row r="72" spans="2:16" ht="12.75" customHeight="1">
      <c r="B72" s="78" t="s">
        <v>198</v>
      </c>
      <c r="C72" s="160">
        <v>17</v>
      </c>
      <c r="D72" s="167">
        <v>22</v>
      </c>
      <c r="E72" s="137">
        <v>27</v>
      </c>
      <c r="F72" s="137">
        <v>11</v>
      </c>
      <c r="G72" s="80">
        <v>11</v>
      </c>
      <c r="H72" s="97">
        <f t="shared" si="7"/>
        <v>0.29411764705882354</v>
      </c>
      <c r="I72" s="96">
        <f t="shared" si="7"/>
        <v>0.22727272727272727</v>
      </c>
      <c r="J72" s="193">
        <f t="shared" si="7"/>
        <v>-0.5925925925925926</v>
      </c>
      <c r="K72" s="144">
        <f t="shared" si="7"/>
        <v>0</v>
      </c>
      <c r="L72" s="82">
        <f t="shared" si="8"/>
        <v>0.005198776758409786</v>
      </c>
      <c r="M72" s="81">
        <f t="shared" si="9"/>
        <v>0.005324298160696999</v>
      </c>
      <c r="N72" s="242">
        <f t="shared" si="10"/>
        <v>0.006436233611442193</v>
      </c>
      <c r="O72" s="53">
        <f t="shared" si="11"/>
        <v>0.003273809523809524</v>
      </c>
      <c r="P72" s="155">
        <f t="shared" si="12"/>
        <v>0.0038501925096254812</v>
      </c>
    </row>
    <row r="73" spans="2:16" ht="12.75" customHeight="1">
      <c r="B73" s="35" t="s">
        <v>199</v>
      </c>
      <c r="C73" s="165">
        <v>13</v>
      </c>
      <c r="D73" s="172">
        <v>16</v>
      </c>
      <c r="E73" s="122">
        <v>21</v>
      </c>
      <c r="F73" s="122">
        <v>20</v>
      </c>
      <c r="G73" s="37">
        <v>10</v>
      </c>
      <c r="H73" s="89">
        <f t="shared" si="7"/>
        <v>0.23076923076923078</v>
      </c>
      <c r="I73" s="88">
        <f t="shared" si="7"/>
        <v>0.3125</v>
      </c>
      <c r="J73" s="189">
        <f t="shared" si="7"/>
        <v>-0.047619047619047616</v>
      </c>
      <c r="K73" s="132">
        <f t="shared" si="7"/>
        <v>-0.5</v>
      </c>
      <c r="L73" s="25">
        <f t="shared" si="8"/>
        <v>0.003975535168195718</v>
      </c>
      <c r="M73" s="24">
        <f t="shared" si="9"/>
        <v>0.003872216844143272</v>
      </c>
      <c r="N73" s="238">
        <f t="shared" si="10"/>
        <v>0.00500595947556615</v>
      </c>
      <c r="O73" s="24">
        <f t="shared" si="11"/>
        <v>0.005952380952380952</v>
      </c>
      <c r="P73" s="152">
        <f t="shared" si="12"/>
        <v>0.0035001750087504373</v>
      </c>
    </row>
    <row r="74" spans="2:16" ht="12.75" customHeight="1">
      <c r="B74" s="78" t="s">
        <v>200</v>
      </c>
      <c r="C74" s="160">
        <v>19</v>
      </c>
      <c r="D74" s="167">
        <v>37</v>
      </c>
      <c r="E74" s="137">
        <v>28</v>
      </c>
      <c r="F74" s="137">
        <v>31</v>
      </c>
      <c r="G74" s="80">
        <v>19</v>
      </c>
      <c r="H74" s="97">
        <f t="shared" si="7"/>
        <v>0.9473684210526315</v>
      </c>
      <c r="I74" s="96">
        <f t="shared" si="7"/>
        <v>-0.24324324324324326</v>
      </c>
      <c r="J74" s="193">
        <f t="shared" si="7"/>
        <v>0.10714285714285714</v>
      </c>
      <c r="K74" s="144">
        <f t="shared" si="7"/>
        <v>-0.3870967741935484</v>
      </c>
      <c r="L74" s="82">
        <f t="shared" si="8"/>
        <v>0.005810397553516819</v>
      </c>
      <c r="M74" s="81">
        <f t="shared" si="9"/>
        <v>0.008954501452081317</v>
      </c>
      <c r="N74" s="242">
        <f t="shared" si="10"/>
        <v>0.0066746126340882</v>
      </c>
      <c r="O74" s="53">
        <f t="shared" si="11"/>
        <v>0.009226190476190476</v>
      </c>
      <c r="P74" s="155">
        <f t="shared" si="12"/>
        <v>0.006650332516625832</v>
      </c>
    </row>
    <row r="75" spans="2:16" ht="12.75" customHeight="1" thickBot="1">
      <c r="B75" s="35" t="s">
        <v>201</v>
      </c>
      <c r="C75" s="165">
        <v>12</v>
      </c>
      <c r="D75" s="172">
        <v>9</v>
      </c>
      <c r="E75" s="122">
        <v>17</v>
      </c>
      <c r="F75" s="122">
        <v>14</v>
      </c>
      <c r="G75" s="37">
        <v>16</v>
      </c>
      <c r="H75" s="117">
        <f t="shared" si="7"/>
        <v>-0.25</v>
      </c>
      <c r="I75" s="116">
        <f t="shared" si="7"/>
        <v>0.8888888888888888</v>
      </c>
      <c r="J75" s="197">
        <f t="shared" si="7"/>
        <v>-0.17647058823529413</v>
      </c>
      <c r="K75" s="220">
        <f t="shared" si="7"/>
        <v>0.14285714285714285</v>
      </c>
      <c r="L75" s="25">
        <f t="shared" si="8"/>
        <v>0.003669724770642202</v>
      </c>
      <c r="M75" s="24">
        <f t="shared" si="9"/>
        <v>0.0021781219748305907</v>
      </c>
      <c r="N75" s="238">
        <f t="shared" si="10"/>
        <v>0.004052443384982122</v>
      </c>
      <c r="O75" s="118">
        <f t="shared" si="11"/>
        <v>0.004166666666666667</v>
      </c>
      <c r="P75" s="175">
        <f t="shared" si="12"/>
        <v>0.0056002800140007</v>
      </c>
    </row>
    <row r="76" spans="2:16" ht="12.75" customHeight="1" thickBot="1">
      <c r="B76" s="56" t="s">
        <v>0</v>
      </c>
      <c r="C76" s="57">
        <f>SUM(C6:C75)</f>
        <v>3270</v>
      </c>
      <c r="D76" s="126">
        <f>SUM(D6:D75)</f>
        <v>4132</v>
      </c>
      <c r="E76" s="126">
        <f>SUM(E6:E75)</f>
        <v>4195</v>
      </c>
      <c r="F76" s="126">
        <f>SUM(F6:F75)</f>
        <v>3360</v>
      </c>
      <c r="G76" s="126">
        <f>SUM(G6:G75)</f>
        <v>2857</v>
      </c>
      <c r="H76" s="285">
        <f>IF(ISERROR((+D76-C76)/C76),"NC",(+D76-C76)/C76)</f>
        <v>0.2636085626911315</v>
      </c>
      <c r="I76" s="59">
        <f>IF(ISERROR((+E76-D76)/D76),"NC",(+E76-D76)/D76)</f>
        <v>0.015246853823814134</v>
      </c>
      <c r="J76" s="286">
        <f>IF(ISERROR((+F76-E76)/E76),"NC",(+F76-E76)/E76)</f>
        <v>-0.19904648390941598</v>
      </c>
      <c r="K76" s="287">
        <f>IF(ISERROR((+G76-F76)/F76),"NC",(+G76-F76)/F76)</f>
        <v>-0.14970238095238095</v>
      </c>
      <c r="L76" s="63">
        <f t="shared" si="8"/>
        <v>1</v>
      </c>
      <c r="M76" s="158">
        <f t="shared" si="9"/>
        <v>1</v>
      </c>
      <c r="N76" s="62">
        <f t="shared" si="10"/>
        <v>1</v>
      </c>
      <c r="O76" s="63">
        <f t="shared" si="11"/>
        <v>1</v>
      </c>
      <c r="P76" s="158">
        <f t="shared" si="12"/>
        <v>1</v>
      </c>
    </row>
    <row r="78" ht="12.75">
      <c r="B78" s="12" t="s">
        <v>385</v>
      </c>
    </row>
    <row r="79" ht="12.75">
      <c r="B79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</sheetData>
  <sheetProtection/>
  <mergeCells count="5">
    <mergeCell ref="L4:P4"/>
    <mergeCell ref="B4:B5"/>
    <mergeCell ref="A6:A40"/>
    <mergeCell ref="C4:G4"/>
    <mergeCell ref="H4:K4"/>
  </mergeCells>
  <conditionalFormatting sqref="H6:K7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16" width="8.7109375" style="0" customWidth="1"/>
  </cols>
  <sheetData>
    <row r="1" ht="15" customHeight="1">
      <c r="B1" s="2" t="str">
        <f>+Chieri!B1</f>
        <v>FLUSSO TOTALE di disponibili al lavoro per comune di domicilio - Anni 2011-2015</v>
      </c>
    </row>
    <row r="2" spans="1:2" ht="15" customHeight="1">
      <c r="A2" s="6"/>
      <c r="B2" s="10" t="s">
        <v>19</v>
      </c>
    </row>
    <row r="3" spans="2:4" ht="15" customHeight="1" thickBot="1">
      <c r="B3" s="2"/>
      <c r="C3" s="11"/>
      <c r="D3" s="11"/>
    </row>
    <row r="4" spans="1:16" ht="21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8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32"/>
      <c r="B6" s="15" t="s">
        <v>6</v>
      </c>
      <c r="C6" s="16">
        <v>1251</v>
      </c>
      <c r="D6" s="136">
        <v>1450</v>
      </c>
      <c r="E6" s="185">
        <v>1471</v>
      </c>
      <c r="F6" s="185">
        <v>1445</v>
      </c>
      <c r="G6" s="214">
        <v>1327</v>
      </c>
      <c r="H6" s="87">
        <f>IF(ISERROR((+D6-C6)/C6),"NC",(+D6-C6)/C6)</f>
        <v>0.15907274180655476</v>
      </c>
      <c r="I6" s="87">
        <f>IF(ISERROR((+E6-D6)/D6),"NC",(+E6-D6)/D6)</f>
        <v>0.014482758620689656</v>
      </c>
      <c r="J6" s="87">
        <f>IF(ISERROR((+F6-E6)/E6),"NC",(+F6-E6)/E6)</f>
        <v>-0.017675050985723997</v>
      </c>
      <c r="K6" s="140">
        <f>IF(ISERROR((+G6-F6)/F6),"NC",(+G6-F6)/F6)</f>
        <v>-0.08166089965397924</v>
      </c>
      <c r="L6" s="20">
        <f aca="true" t="shared" si="0" ref="L6:L20">+C6/C$20</f>
        <v>0.2913367489520261</v>
      </c>
      <c r="M6" s="20">
        <f aca="true" t="shared" si="1" ref="M6:M20">+D6/D$20</f>
        <v>0.2868447082096934</v>
      </c>
      <c r="N6" s="20">
        <f aca="true" t="shared" si="2" ref="N6:P20">+E6/E$20</f>
        <v>0.28072519083969466</v>
      </c>
      <c r="O6" s="20">
        <f t="shared" si="2"/>
        <v>0.28288958496476113</v>
      </c>
      <c r="P6" s="21">
        <f t="shared" si="2"/>
        <v>0.28543772854377286</v>
      </c>
    </row>
    <row r="7" spans="1:16" ht="15" customHeight="1">
      <c r="A7" s="432"/>
      <c r="B7" s="35" t="s">
        <v>202</v>
      </c>
      <c r="C7" s="161">
        <v>116</v>
      </c>
      <c r="D7" s="168">
        <v>136</v>
      </c>
      <c r="E7" s="122">
        <v>128</v>
      </c>
      <c r="F7" s="122">
        <v>161</v>
      </c>
      <c r="G7" s="37">
        <v>136</v>
      </c>
      <c r="H7" s="89">
        <f aca="true" t="shared" si="3" ref="H7:K20">IF(ISERROR((+D7-C7)/C7),"NC",(+D7-C7)/C7)</f>
        <v>0.1724137931034483</v>
      </c>
      <c r="I7" s="89">
        <f t="shared" si="3"/>
        <v>-0.058823529411764705</v>
      </c>
      <c r="J7" s="89">
        <f t="shared" si="3"/>
        <v>0.2578125</v>
      </c>
      <c r="K7" s="132">
        <f t="shared" si="3"/>
        <v>-0.15527950310559005</v>
      </c>
      <c r="L7" s="25">
        <f t="shared" si="0"/>
        <v>0.02701443875174662</v>
      </c>
      <c r="M7" s="25">
        <f t="shared" si="1"/>
        <v>0.026904055390702276</v>
      </c>
      <c r="N7" s="25">
        <f t="shared" si="2"/>
        <v>0.024427480916030534</v>
      </c>
      <c r="O7" s="25">
        <f t="shared" si="2"/>
        <v>0.031519185591229446</v>
      </c>
      <c r="P7" s="26">
        <f t="shared" si="2"/>
        <v>0.029253602925360292</v>
      </c>
    </row>
    <row r="8" spans="1:16" ht="15" customHeight="1">
      <c r="A8" s="432"/>
      <c r="B8" s="27" t="s">
        <v>203</v>
      </c>
      <c r="C8" s="160">
        <v>155</v>
      </c>
      <c r="D8" s="167">
        <v>193</v>
      </c>
      <c r="E8" s="121">
        <v>190</v>
      </c>
      <c r="F8" s="121">
        <v>208</v>
      </c>
      <c r="G8" s="29">
        <v>226</v>
      </c>
      <c r="H8" s="91">
        <f t="shared" si="3"/>
        <v>0.24516129032258063</v>
      </c>
      <c r="I8" s="91">
        <f t="shared" si="3"/>
        <v>-0.015544041450777202</v>
      </c>
      <c r="J8" s="91">
        <f t="shared" si="3"/>
        <v>0.09473684210526316</v>
      </c>
      <c r="K8" s="141">
        <f t="shared" si="3"/>
        <v>0.08653846153846154</v>
      </c>
      <c r="L8" s="33">
        <f t="shared" si="0"/>
        <v>0.03609687936655799</v>
      </c>
      <c r="M8" s="33">
        <f t="shared" si="1"/>
        <v>0.038180019782393666</v>
      </c>
      <c r="N8" s="33">
        <f t="shared" si="2"/>
        <v>0.03625954198473282</v>
      </c>
      <c r="O8" s="33">
        <f t="shared" si="2"/>
        <v>0.04072043852779953</v>
      </c>
      <c r="P8" s="34">
        <f t="shared" si="2"/>
        <v>0.04861260486126048</v>
      </c>
    </row>
    <row r="9" spans="1:16" ht="15" customHeight="1">
      <c r="A9" s="432"/>
      <c r="B9" s="35" t="s">
        <v>204</v>
      </c>
      <c r="C9" s="161">
        <v>649</v>
      </c>
      <c r="D9" s="168">
        <v>818</v>
      </c>
      <c r="E9" s="122">
        <v>906</v>
      </c>
      <c r="F9" s="122">
        <v>802</v>
      </c>
      <c r="G9" s="37">
        <v>779</v>
      </c>
      <c r="H9" s="89">
        <f t="shared" si="3"/>
        <v>0.26040061633281975</v>
      </c>
      <c r="I9" s="89">
        <f t="shared" si="3"/>
        <v>0.10757946210268948</v>
      </c>
      <c r="J9" s="89">
        <f t="shared" si="3"/>
        <v>-0.11479028697571744</v>
      </c>
      <c r="K9" s="132">
        <f t="shared" si="3"/>
        <v>-0.028678304239401497</v>
      </c>
      <c r="L9" s="25">
        <f t="shared" si="0"/>
        <v>0.1511411271541686</v>
      </c>
      <c r="M9" s="25">
        <f t="shared" si="1"/>
        <v>0.16181998021760632</v>
      </c>
      <c r="N9" s="25">
        <f t="shared" si="2"/>
        <v>0.17290076335877863</v>
      </c>
      <c r="O9" s="25">
        <f t="shared" si="2"/>
        <v>0.15700861393891935</v>
      </c>
      <c r="P9" s="26">
        <f t="shared" si="2"/>
        <v>0.16756291675629167</v>
      </c>
    </row>
    <row r="10" spans="1:16" ht="15" customHeight="1">
      <c r="A10" s="432"/>
      <c r="B10" s="27" t="s">
        <v>205</v>
      </c>
      <c r="C10" s="160">
        <v>40</v>
      </c>
      <c r="D10" s="167">
        <v>53</v>
      </c>
      <c r="E10" s="121">
        <v>58</v>
      </c>
      <c r="F10" s="121">
        <v>44</v>
      </c>
      <c r="G10" s="29">
        <v>49</v>
      </c>
      <c r="H10" s="91">
        <f t="shared" si="3"/>
        <v>0.325</v>
      </c>
      <c r="I10" s="91">
        <f t="shared" si="3"/>
        <v>0.09433962264150944</v>
      </c>
      <c r="J10" s="91">
        <f t="shared" si="3"/>
        <v>-0.2413793103448276</v>
      </c>
      <c r="K10" s="141">
        <f t="shared" si="3"/>
        <v>0.11363636363636363</v>
      </c>
      <c r="L10" s="33">
        <f t="shared" si="0"/>
        <v>0.009315323707498836</v>
      </c>
      <c r="M10" s="33">
        <f t="shared" si="1"/>
        <v>0.010484668644906034</v>
      </c>
      <c r="N10" s="33">
        <f t="shared" si="2"/>
        <v>0.011068702290076336</v>
      </c>
      <c r="O10" s="33">
        <f t="shared" si="2"/>
        <v>0.008613938919342208</v>
      </c>
      <c r="P10" s="34">
        <f t="shared" si="2"/>
        <v>0.010539901053990105</v>
      </c>
    </row>
    <row r="11" spans="1:16" ht="15" customHeight="1">
      <c r="A11" s="432"/>
      <c r="B11" s="35" t="s">
        <v>206</v>
      </c>
      <c r="C11" s="161">
        <v>159</v>
      </c>
      <c r="D11" s="168">
        <v>218</v>
      </c>
      <c r="E11" s="122">
        <v>231</v>
      </c>
      <c r="F11" s="122">
        <v>219</v>
      </c>
      <c r="G11" s="37">
        <v>207</v>
      </c>
      <c r="H11" s="89">
        <f t="shared" si="3"/>
        <v>0.3710691823899371</v>
      </c>
      <c r="I11" s="89">
        <f t="shared" si="3"/>
        <v>0.05963302752293578</v>
      </c>
      <c r="J11" s="89">
        <f t="shared" si="3"/>
        <v>-0.05194805194805195</v>
      </c>
      <c r="K11" s="132">
        <f t="shared" si="3"/>
        <v>-0.0547945205479452</v>
      </c>
      <c r="L11" s="25">
        <f t="shared" si="0"/>
        <v>0.03702841173730787</v>
      </c>
      <c r="M11" s="25">
        <f t="shared" si="1"/>
        <v>0.04312561819980218</v>
      </c>
      <c r="N11" s="25">
        <f t="shared" si="2"/>
        <v>0.04408396946564885</v>
      </c>
      <c r="O11" s="25">
        <f t="shared" si="2"/>
        <v>0.04287392325763508</v>
      </c>
      <c r="P11" s="26">
        <f t="shared" si="2"/>
        <v>0.044525704452570446</v>
      </c>
    </row>
    <row r="12" spans="1:16" ht="15" customHeight="1">
      <c r="A12" s="432"/>
      <c r="B12" s="38" t="s">
        <v>207</v>
      </c>
      <c r="C12" s="162">
        <v>13</v>
      </c>
      <c r="D12" s="169">
        <v>17</v>
      </c>
      <c r="E12" s="123">
        <v>20</v>
      </c>
      <c r="F12" s="123">
        <v>23</v>
      </c>
      <c r="G12" s="40">
        <v>17</v>
      </c>
      <c r="H12" s="91">
        <f t="shared" si="3"/>
        <v>0.3076923076923077</v>
      </c>
      <c r="I12" s="91">
        <f t="shared" si="3"/>
        <v>0.17647058823529413</v>
      </c>
      <c r="J12" s="91">
        <f t="shared" si="3"/>
        <v>0.15</v>
      </c>
      <c r="K12" s="141">
        <f t="shared" si="3"/>
        <v>-0.2608695652173913</v>
      </c>
      <c r="L12" s="33">
        <f t="shared" si="0"/>
        <v>0.0030274802049371215</v>
      </c>
      <c r="M12" s="33">
        <f t="shared" si="1"/>
        <v>0.0033630069238377845</v>
      </c>
      <c r="N12" s="33">
        <f t="shared" si="2"/>
        <v>0.003816793893129771</v>
      </c>
      <c r="O12" s="33">
        <f t="shared" si="2"/>
        <v>0.004502740798747063</v>
      </c>
      <c r="P12" s="34">
        <f t="shared" si="2"/>
        <v>0.0036567003656700365</v>
      </c>
    </row>
    <row r="13" spans="1:16" ht="15" customHeight="1">
      <c r="A13" s="432"/>
      <c r="B13" s="35" t="s">
        <v>208</v>
      </c>
      <c r="C13" s="161">
        <v>1204</v>
      </c>
      <c r="D13" s="168">
        <v>1329</v>
      </c>
      <c r="E13" s="122">
        <v>1301</v>
      </c>
      <c r="F13" s="122">
        <v>1347</v>
      </c>
      <c r="G13" s="37">
        <v>1120</v>
      </c>
      <c r="H13" s="89">
        <f t="shared" si="3"/>
        <v>0.10382059800664452</v>
      </c>
      <c r="I13" s="89">
        <f t="shared" si="3"/>
        <v>-0.021068472535741158</v>
      </c>
      <c r="J13" s="89">
        <f t="shared" si="3"/>
        <v>0.035357417371252885</v>
      </c>
      <c r="K13" s="132">
        <f t="shared" si="3"/>
        <v>-0.16852264291017074</v>
      </c>
      <c r="L13" s="25">
        <f t="shared" si="0"/>
        <v>0.28039124359571493</v>
      </c>
      <c r="M13" s="25">
        <f t="shared" si="1"/>
        <v>0.2629080118694362</v>
      </c>
      <c r="N13" s="25">
        <f t="shared" si="2"/>
        <v>0.2482824427480916</v>
      </c>
      <c r="O13" s="25">
        <f t="shared" si="2"/>
        <v>0.26370399373531717</v>
      </c>
      <c r="P13" s="26">
        <f t="shared" si="2"/>
        <v>0.2409120240912024</v>
      </c>
    </row>
    <row r="14" spans="1:16" ht="15" customHeight="1">
      <c r="A14" s="432"/>
      <c r="B14" s="41" t="s">
        <v>209</v>
      </c>
      <c r="C14" s="104">
        <v>12</v>
      </c>
      <c r="D14" s="148">
        <v>10</v>
      </c>
      <c r="E14" s="124">
        <v>24</v>
      </c>
      <c r="F14" s="124">
        <v>18</v>
      </c>
      <c r="G14" s="205">
        <v>14</v>
      </c>
      <c r="H14" s="93">
        <f t="shared" si="3"/>
        <v>-0.16666666666666666</v>
      </c>
      <c r="I14" s="93">
        <f t="shared" si="3"/>
        <v>1.4</v>
      </c>
      <c r="J14" s="93">
        <f t="shared" si="3"/>
        <v>-0.25</v>
      </c>
      <c r="K14" s="142">
        <f t="shared" si="3"/>
        <v>-0.2222222222222222</v>
      </c>
      <c r="L14" s="46">
        <f t="shared" si="0"/>
        <v>0.0027945971122496508</v>
      </c>
      <c r="M14" s="46">
        <f t="shared" si="1"/>
        <v>0.0019782393669634025</v>
      </c>
      <c r="N14" s="46">
        <f t="shared" si="2"/>
        <v>0.004580152671755725</v>
      </c>
      <c r="O14" s="46">
        <f t="shared" si="2"/>
        <v>0.003523884103367267</v>
      </c>
      <c r="P14" s="47">
        <f t="shared" si="2"/>
        <v>0.00301140030114003</v>
      </c>
    </row>
    <row r="15" spans="1:16" ht="15" customHeight="1">
      <c r="A15" s="432"/>
      <c r="B15" s="35" t="s">
        <v>210</v>
      </c>
      <c r="C15" s="161">
        <v>22</v>
      </c>
      <c r="D15" s="168">
        <v>40</v>
      </c>
      <c r="E15" s="122">
        <v>31</v>
      </c>
      <c r="F15" s="122">
        <v>38</v>
      </c>
      <c r="G15" s="37">
        <v>30</v>
      </c>
      <c r="H15" s="89">
        <f t="shared" si="3"/>
        <v>0.8181818181818182</v>
      </c>
      <c r="I15" s="89">
        <f t="shared" si="3"/>
        <v>-0.225</v>
      </c>
      <c r="J15" s="89">
        <f t="shared" si="3"/>
        <v>0.22580645161290322</v>
      </c>
      <c r="K15" s="132">
        <f t="shared" si="3"/>
        <v>-0.21052631578947367</v>
      </c>
      <c r="L15" s="25">
        <f t="shared" si="0"/>
        <v>0.005123428039124359</v>
      </c>
      <c r="M15" s="25">
        <f t="shared" si="1"/>
        <v>0.00791295746785361</v>
      </c>
      <c r="N15" s="25">
        <f t="shared" si="2"/>
        <v>0.005916030534351145</v>
      </c>
      <c r="O15" s="25">
        <f t="shared" si="2"/>
        <v>0.0074393108848864525</v>
      </c>
      <c r="P15" s="26">
        <f t="shared" si="2"/>
        <v>0.006453000645300065</v>
      </c>
    </row>
    <row r="16" spans="1:16" ht="15" customHeight="1">
      <c r="A16" s="432"/>
      <c r="B16" s="48" t="s">
        <v>211</v>
      </c>
      <c r="C16" s="111">
        <v>84</v>
      </c>
      <c r="D16" s="159">
        <v>74</v>
      </c>
      <c r="E16" s="125">
        <v>80</v>
      </c>
      <c r="F16" s="125">
        <v>77</v>
      </c>
      <c r="G16" s="50">
        <v>83</v>
      </c>
      <c r="H16" s="95">
        <f t="shared" si="3"/>
        <v>-0.11904761904761904</v>
      </c>
      <c r="I16" s="95">
        <f t="shared" si="3"/>
        <v>0.08108108108108109</v>
      </c>
      <c r="J16" s="95">
        <f t="shared" si="3"/>
        <v>-0.0375</v>
      </c>
      <c r="K16" s="143">
        <f t="shared" si="3"/>
        <v>0.07792207792207792</v>
      </c>
      <c r="L16" s="54">
        <f t="shared" si="0"/>
        <v>0.019562179785747556</v>
      </c>
      <c r="M16" s="54">
        <f t="shared" si="1"/>
        <v>0.01463897131552918</v>
      </c>
      <c r="N16" s="54">
        <f t="shared" si="2"/>
        <v>0.015267175572519083</v>
      </c>
      <c r="O16" s="54">
        <f t="shared" si="2"/>
        <v>0.015074393108848864</v>
      </c>
      <c r="P16" s="55">
        <f t="shared" si="2"/>
        <v>0.017853301785330178</v>
      </c>
    </row>
    <row r="17" spans="1:16" ht="15" customHeight="1">
      <c r="A17" s="432"/>
      <c r="B17" s="35" t="s">
        <v>212</v>
      </c>
      <c r="C17" s="161">
        <v>196</v>
      </c>
      <c r="D17" s="168">
        <v>270</v>
      </c>
      <c r="E17" s="122">
        <v>300</v>
      </c>
      <c r="F17" s="122">
        <v>247</v>
      </c>
      <c r="G17" s="37">
        <v>227</v>
      </c>
      <c r="H17" s="89">
        <f t="shared" si="3"/>
        <v>0.37755102040816324</v>
      </c>
      <c r="I17" s="89">
        <f t="shared" si="3"/>
        <v>0.1111111111111111</v>
      </c>
      <c r="J17" s="89">
        <f t="shared" si="3"/>
        <v>-0.17666666666666667</v>
      </c>
      <c r="K17" s="132">
        <f t="shared" si="3"/>
        <v>-0.08097165991902834</v>
      </c>
      <c r="L17" s="25">
        <f t="shared" si="0"/>
        <v>0.04564508616674429</v>
      </c>
      <c r="M17" s="25">
        <f t="shared" si="1"/>
        <v>0.05341246290801187</v>
      </c>
      <c r="N17" s="25">
        <f t="shared" si="2"/>
        <v>0.05725190839694656</v>
      </c>
      <c r="O17" s="25">
        <f t="shared" si="2"/>
        <v>0.04835552075176194</v>
      </c>
      <c r="P17" s="26">
        <f t="shared" si="2"/>
        <v>0.04882770488277049</v>
      </c>
    </row>
    <row r="18" spans="1:16" ht="15" customHeight="1">
      <c r="A18" s="432"/>
      <c r="B18" s="48" t="s">
        <v>213</v>
      </c>
      <c r="C18" s="111">
        <v>91</v>
      </c>
      <c r="D18" s="159">
        <v>131</v>
      </c>
      <c r="E18" s="125">
        <v>143</v>
      </c>
      <c r="F18" s="125">
        <v>138</v>
      </c>
      <c r="G18" s="50">
        <v>133</v>
      </c>
      <c r="H18" s="95">
        <f t="shared" si="3"/>
        <v>0.43956043956043955</v>
      </c>
      <c r="I18" s="95">
        <f t="shared" si="3"/>
        <v>0.0916030534351145</v>
      </c>
      <c r="J18" s="95">
        <f t="shared" si="3"/>
        <v>-0.03496503496503497</v>
      </c>
      <c r="K18" s="143">
        <f t="shared" si="3"/>
        <v>-0.036231884057971016</v>
      </c>
      <c r="L18" s="54">
        <f t="shared" si="0"/>
        <v>0.02119236143455985</v>
      </c>
      <c r="M18" s="54">
        <f t="shared" si="1"/>
        <v>0.025914935707220574</v>
      </c>
      <c r="N18" s="54">
        <f t="shared" si="2"/>
        <v>0.027290076335877864</v>
      </c>
      <c r="O18" s="54">
        <f t="shared" si="2"/>
        <v>0.02701644479248238</v>
      </c>
      <c r="P18" s="55">
        <f t="shared" si="2"/>
        <v>0.028608302860830288</v>
      </c>
    </row>
    <row r="19" spans="1:16" ht="15" customHeight="1" thickBot="1">
      <c r="A19" s="432"/>
      <c r="B19" s="35" t="s">
        <v>214</v>
      </c>
      <c r="C19" s="161">
        <v>302</v>
      </c>
      <c r="D19" s="168">
        <v>316</v>
      </c>
      <c r="E19" s="122">
        <v>357</v>
      </c>
      <c r="F19" s="122">
        <v>341</v>
      </c>
      <c r="G19" s="37">
        <v>301</v>
      </c>
      <c r="H19" s="89">
        <f t="shared" si="3"/>
        <v>0.046357615894039736</v>
      </c>
      <c r="I19" s="89">
        <f t="shared" si="3"/>
        <v>0.12974683544303797</v>
      </c>
      <c r="J19" s="89">
        <f t="shared" si="3"/>
        <v>-0.04481792717086835</v>
      </c>
      <c r="K19" s="132">
        <f t="shared" si="3"/>
        <v>-0.11730205278592376</v>
      </c>
      <c r="L19" s="25">
        <f t="shared" si="0"/>
        <v>0.0703306939916162</v>
      </c>
      <c r="M19" s="25">
        <f t="shared" si="1"/>
        <v>0.06251236399604353</v>
      </c>
      <c r="N19" s="25">
        <f t="shared" si="2"/>
        <v>0.06812977099236642</v>
      </c>
      <c r="O19" s="25">
        <f t="shared" si="2"/>
        <v>0.06675802662490211</v>
      </c>
      <c r="P19" s="26">
        <f t="shared" si="2"/>
        <v>0.06474510647451065</v>
      </c>
    </row>
    <row r="20" spans="2:16" ht="15" customHeight="1" thickBot="1">
      <c r="B20" s="56" t="s">
        <v>0</v>
      </c>
      <c r="C20" s="57">
        <f>SUM(C6:C19)</f>
        <v>4294</v>
      </c>
      <c r="D20" s="126">
        <f>SUM(D6:D19)</f>
        <v>5055</v>
      </c>
      <c r="E20" s="126">
        <f>SUM(E6:E19)</f>
        <v>5240</v>
      </c>
      <c r="F20" s="126">
        <f>SUM(F6:F19)</f>
        <v>5108</v>
      </c>
      <c r="G20" s="58">
        <f>SUM(G6:G19)</f>
        <v>4649</v>
      </c>
      <c r="H20" s="61">
        <f t="shared" si="3"/>
        <v>0.17722403353516536</v>
      </c>
      <c r="I20" s="61">
        <f t="shared" si="3"/>
        <v>0.036597428288822946</v>
      </c>
      <c r="J20" s="61">
        <f t="shared" si="3"/>
        <v>-0.025190839694656488</v>
      </c>
      <c r="K20" s="133">
        <f t="shared" si="3"/>
        <v>-0.0898590446358653</v>
      </c>
      <c r="L20" s="64">
        <f t="shared" si="0"/>
        <v>1</v>
      </c>
      <c r="M20" s="64">
        <f t="shared" si="1"/>
        <v>1</v>
      </c>
      <c r="N20" s="64">
        <f t="shared" si="2"/>
        <v>1</v>
      </c>
      <c r="O20" s="64">
        <f t="shared" si="2"/>
        <v>1</v>
      </c>
      <c r="P20" s="65">
        <f t="shared" si="2"/>
        <v>1</v>
      </c>
    </row>
    <row r="21" spans="6:7" ht="15" customHeight="1">
      <c r="F21" s="198"/>
      <c r="G21" s="199"/>
    </row>
    <row r="22" spans="2:7" ht="15" customHeight="1">
      <c r="B22" s="12" t="s">
        <v>385</v>
      </c>
      <c r="F22" s="199"/>
      <c r="G22" s="199"/>
    </row>
    <row r="23" spans="1:2" ht="15" customHeight="1">
      <c r="A23" s="199"/>
      <c r="B23"/>
    </row>
    <row r="24" spans="1:2" ht="15" customHeight="1">
      <c r="A24"/>
      <c r="B24"/>
    </row>
    <row r="25" ht="15" customHeight="1"/>
  </sheetData>
  <sheetProtection/>
  <mergeCells count="5">
    <mergeCell ref="L4:P4"/>
    <mergeCell ref="B4:B5"/>
    <mergeCell ref="A6:A19"/>
    <mergeCell ref="C4:G4"/>
    <mergeCell ref="H4:K4"/>
  </mergeCells>
  <conditionalFormatting sqref="H6:K2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zoomScalePageLayoutView="0" workbookViewId="0" topLeftCell="A1">
      <selection activeCell="G18" sqref="G18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16" width="8.7109375" style="0" customWidth="1"/>
  </cols>
  <sheetData>
    <row r="1" ht="15" customHeight="1">
      <c r="B1" s="2" t="str">
        <f>+Chieri!B1</f>
        <v>FLUSSO TOTALE di disponibili al lavoro per comune di domicilio - Anni 2011-2015</v>
      </c>
    </row>
    <row r="2" spans="1:2" ht="15" customHeight="1">
      <c r="A2" s="6"/>
      <c r="B2" s="10" t="s">
        <v>21</v>
      </c>
    </row>
    <row r="3" spans="2:4" ht="15" customHeight="1" thickBot="1">
      <c r="B3" s="2"/>
      <c r="C3" s="11"/>
      <c r="D3" s="11"/>
    </row>
    <row r="4" spans="1:16" ht="21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8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32"/>
      <c r="B6" s="15" t="s">
        <v>7</v>
      </c>
      <c r="C6" s="16">
        <v>560</v>
      </c>
      <c r="D6" s="136">
        <v>705</v>
      </c>
      <c r="E6" s="185">
        <v>672</v>
      </c>
      <c r="F6" s="185">
        <v>813</v>
      </c>
      <c r="G6" s="214">
        <v>656</v>
      </c>
      <c r="H6" s="87">
        <f>IF(ISERROR((+D6-C6)/C6),"NC",(+D6-C6)/C6)</f>
        <v>0.25892857142857145</v>
      </c>
      <c r="I6" s="87">
        <f>IF(ISERROR((+E6-D6)/D6),"NC",(+E6-D6)/D6)</f>
        <v>-0.04680851063829787</v>
      </c>
      <c r="J6" s="87">
        <f>IF(ISERROR((+F6-E6)/E6),"NC",(+F6-E6)/E6)</f>
        <v>0.20982142857142858</v>
      </c>
      <c r="K6" s="140">
        <f>IF(ISERROR((+G6-F6)/F6),"NC",(+G6-F6)/F6)</f>
        <v>-0.1931119311193112</v>
      </c>
      <c r="L6" s="20">
        <f aca="true" t="shared" si="0" ref="L6:L18">+C6/C$18</f>
        <v>0.20107719928186715</v>
      </c>
      <c r="M6" s="20">
        <f aca="true" t="shared" si="1" ref="M6:M18">+D6/D$18</f>
        <v>0.20741394527802295</v>
      </c>
      <c r="N6" s="150">
        <f aca="true" t="shared" si="2" ref="N6:P18">+E6/E$18</f>
        <v>0.2056932966023875</v>
      </c>
      <c r="O6" s="150">
        <f t="shared" si="2"/>
        <v>0.23348650201033888</v>
      </c>
      <c r="P6" s="151">
        <f>+G6/G$18</f>
        <v>0.20978573712823792</v>
      </c>
    </row>
    <row r="7" spans="1:16" ht="15" customHeight="1">
      <c r="A7" s="432"/>
      <c r="B7" s="35" t="s">
        <v>215</v>
      </c>
      <c r="C7" s="36">
        <v>455</v>
      </c>
      <c r="D7" s="122">
        <v>450</v>
      </c>
      <c r="E7" s="122">
        <v>471</v>
      </c>
      <c r="F7" s="122">
        <v>460</v>
      </c>
      <c r="G7" s="37">
        <v>412</v>
      </c>
      <c r="H7" s="89">
        <f aca="true" t="shared" si="3" ref="H7:K18">IF(ISERROR((+D7-C7)/C7),"NC",(+D7-C7)/C7)</f>
        <v>-0.01098901098901099</v>
      </c>
      <c r="I7" s="89">
        <f t="shared" si="3"/>
        <v>0.04666666666666667</v>
      </c>
      <c r="J7" s="89">
        <f t="shared" si="3"/>
        <v>-0.02335456475583864</v>
      </c>
      <c r="K7" s="132">
        <f t="shared" si="3"/>
        <v>-0.10434782608695652</v>
      </c>
      <c r="L7" s="25">
        <f t="shared" si="0"/>
        <v>0.16337522441651706</v>
      </c>
      <c r="M7" s="25">
        <f t="shared" si="1"/>
        <v>0.1323918799646955</v>
      </c>
      <c r="N7" s="24">
        <f t="shared" si="2"/>
        <v>0.14416896235078053</v>
      </c>
      <c r="O7" s="24">
        <f t="shared" si="2"/>
        <v>0.13210798391728892</v>
      </c>
      <c r="P7" s="152">
        <f t="shared" si="2"/>
        <v>0.13175567636712504</v>
      </c>
    </row>
    <row r="8" spans="1:16" ht="15" customHeight="1">
      <c r="A8" s="432"/>
      <c r="B8" s="27" t="s">
        <v>216</v>
      </c>
      <c r="C8" s="28">
        <v>139</v>
      </c>
      <c r="D8" s="121">
        <v>188</v>
      </c>
      <c r="E8" s="121">
        <v>218</v>
      </c>
      <c r="F8" s="121">
        <v>187</v>
      </c>
      <c r="G8" s="29">
        <v>181</v>
      </c>
      <c r="H8" s="91">
        <f t="shared" si="3"/>
        <v>0.35251798561151076</v>
      </c>
      <c r="I8" s="91">
        <f t="shared" si="3"/>
        <v>0.1595744680851064</v>
      </c>
      <c r="J8" s="91">
        <f t="shared" si="3"/>
        <v>-0.14220183486238533</v>
      </c>
      <c r="K8" s="141">
        <f t="shared" si="3"/>
        <v>-0.03208556149732621</v>
      </c>
      <c r="L8" s="33">
        <f t="shared" si="0"/>
        <v>0.04991023339317774</v>
      </c>
      <c r="M8" s="33">
        <f t="shared" si="1"/>
        <v>0.05531038540747279</v>
      </c>
      <c r="N8" s="32">
        <f t="shared" si="2"/>
        <v>0.06672788490970309</v>
      </c>
      <c r="O8" s="32">
        <f t="shared" si="2"/>
        <v>0.0537047673750718</v>
      </c>
      <c r="P8" s="153">
        <f t="shared" si="2"/>
        <v>0.05788295490885833</v>
      </c>
    </row>
    <row r="9" spans="1:16" ht="15" customHeight="1">
      <c r="A9" s="432"/>
      <c r="B9" s="35" t="s">
        <v>217</v>
      </c>
      <c r="C9" s="36">
        <v>77</v>
      </c>
      <c r="D9" s="122">
        <v>90</v>
      </c>
      <c r="E9" s="122">
        <v>86</v>
      </c>
      <c r="F9" s="122">
        <v>87</v>
      </c>
      <c r="G9" s="37">
        <v>80</v>
      </c>
      <c r="H9" s="89">
        <f t="shared" si="3"/>
        <v>0.16883116883116883</v>
      </c>
      <c r="I9" s="89">
        <f t="shared" si="3"/>
        <v>-0.044444444444444446</v>
      </c>
      <c r="J9" s="89">
        <f t="shared" si="3"/>
        <v>0.011627906976744186</v>
      </c>
      <c r="K9" s="132">
        <f t="shared" si="3"/>
        <v>-0.08045977011494253</v>
      </c>
      <c r="L9" s="25">
        <f t="shared" si="0"/>
        <v>0.027648114901256734</v>
      </c>
      <c r="M9" s="25">
        <f t="shared" si="1"/>
        <v>0.0264783759929391</v>
      </c>
      <c r="N9" s="24">
        <f t="shared" si="2"/>
        <v>0.026323844505662688</v>
      </c>
      <c r="O9" s="24">
        <f t="shared" si="2"/>
        <v>0.024985640436530728</v>
      </c>
      <c r="P9" s="152">
        <f t="shared" si="2"/>
        <v>0.025583626479053406</v>
      </c>
    </row>
    <row r="10" spans="1:16" ht="15" customHeight="1">
      <c r="A10" s="432"/>
      <c r="B10" s="27" t="s">
        <v>218</v>
      </c>
      <c r="C10" s="28">
        <v>331</v>
      </c>
      <c r="D10" s="121">
        <v>424</v>
      </c>
      <c r="E10" s="121">
        <v>377</v>
      </c>
      <c r="F10" s="121">
        <v>392</v>
      </c>
      <c r="G10" s="29">
        <v>368</v>
      </c>
      <c r="H10" s="91">
        <f t="shared" si="3"/>
        <v>0.2809667673716012</v>
      </c>
      <c r="I10" s="91">
        <f t="shared" si="3"/>
        <v>-0.11084905660377359</v>
      </c>
      <c r="J10" s="91">
        <f t="shared" si="3"/>
        <v>0.03978779840848806</v>
      </c>
      <c r="K10" s="141">
        <f t="shared" si="3"/>
        <v>-0.061224489795918366</v>
      </c>
      <c r="L10" s="33">
        <f t="shared" si="0"/>
        <v>0.11885098743267504</v>
      </c>
      <c r="M10" s="33">
        <f t="shared" si="1"/>
        <v>0.1247425713445131</v>
      </c>
      <c r="N10" s="32">
        <f t="shared" si="2"/>
        <v>0.11539638812366085</v>
      </c>
      <c r="O10" s="32">
        <f t="shared" si="2"/>
        <v>0.11257897759908099</v>
      </c>
      <c r="P10" s="153">
        <f t="shared" si="2"/>
        <v>0.11768468180364566</v>
      </c>
    </row>
    <row r="11" spans="1:16" ht="15" customHeight="1">
      <c r="A11" s="432"/>
      <c r="B11" s="35" t="s">
        <v>219</v>
      </c>
      <c r="C11" s="36">
        <v>409</v>
      </c>
      <c r="D11" s="122">
        <v>495</v>
      </c>
      <c r="E11" s="122">
        <v>449</v>
      </c>
      <c r="F11" s="122">
        <v>532</v>
      </c>
      <c r="G11" s="37">
        <v>488</v>
      </c>
      <c r="H11" s="89">
        <f t="shared" si="3"/>
        <v>0.21026894865525672</v>
      </c>
      <c r="I11" s="89">
        <f t="shared" si="3"/>
        <v>-0.09292929292929293</v>
      </c>
      <c r="J11" s="89">
        <f t="shared" si="3"/>
        <v>0.18485523385300667</v>
      </c>
      <c r="K11" s="132">
        <f t="shared" si="3"/>
        <v>-0.08270676691729323</v>
      </c>
      <c r="L11" s="25">
        <f t="shared" si="0"/>
        <v>0.14685816876122082</v>
      </c>
      <c r="M11" s="25">
        <f t="shared" si="1"/>
        <v>0.14563106796116504</v>
      </c>
      <c r="N11" s="24">
        <f t="shared" si="2"/>
        <v>0.1374349556167738</v>
      </c>
      <c r="O11" s="24">
        <f t="shared" si="2"/>
        <v>0.15278575531303848</v>
      </c>
      <c r="P11" s="152">
        <f t="shared" si="2"/>
        <v>0.1560601215222258</v>
      </c>
    </row>
    <row r="12" spans="1:16" ht="15" customHeight="1">
      <c r="A12" s="432"/>
      <c r="B12" s="38" t="s">
        <v>220</v>
      </c>
      <c r="C12" s="39">
        <v>23</v>
      </c>
      <c r="D12" s="123">
        <v>33</v>
      </c>
      <c r="E12" s="123">
        <v>27</v>
      </c>
      <c r="F12" s="123">
        <v>36</v>
      </c>
      <c r="G12" s="40">
        <v>33</v>
      </c>
      <c r="H12" s="91">
        <f t="shared" si="3"/>
        <v>0.43478260869565216</v>
      </c>
      <c r="I12" s="91">
        <f t="shared" si="3"/>
        <v>-0.18181818181818182</v>
      </c>
      <c r="J12" s="91">
        <f t="shared" si="3"/>
        <v>0.3333333333333333</v>
      </c>
      <c r="K12" s="141">
        <f t="shared" si="3"/>
        <v>-0.08333333333333333</v>
      </c>
      <c r="L12" s="33">
        <f t="shared" si="0"/>
        <v>0.008258527827648115</v>
      </c>
      <c r="M12" s="33">
        <f t="shared" si="1"/>
        <v>0.009708737864077669</v>
      </c>
      <c r="N12" s="32">
        <f t="shared" si="2"/>
        <v>0.008264462809917356</v>
      </c>
      <c r="O12" s="32">
        <f t="shared" si="2"/>
        <v>0.010338885697874785</v>
      </c>
      <c r="P12" s="153">
        <f t="shared" si="2"/>
        <v>0.01055324592260953</v>
      </c>
    </row>
    <row r="13" spans="1:16" ht="15" customHeight="1">
      <c r="A13" s="432"/>
      <c r="B13" s="35" t="s">
        <v>221</v>
      </c>
      <c r="C13" s="36">
        <v>404</v>
      </c>
      <c r="D13" s="122">
        <v>562</v>
      </c>
      <c r="E13" s="122">
        <v>501</v>
      </c>
      <c r="F13" s="122">
        <v>519</v>
      </c>
      <c r="G13" s="37">
        <v>487</v>
      </c>
      <c r="H13" s="89">
        <f t="shared" si="3"/>
        <v>0.3910891089108911</v>
      </c>
      <c r="I13" s="89">
        <f t="shared" si="3"/>
        <v>-0.10854092526690391</v>
      </c>
      <c r="J13" s="89">
        <f t="shared" si="3"/>
        <v>0.03592814371257485</v>
      </c>
      <c r="K13" s="132">
        <f t="shared" si="3"/>
        <v>-0.06165703275529865</v>
      </c>
      <c r="L13" s="25">
        <f t="shared" si="0"/>
        <v>0.1450628366247756</v>
      </c>
      <c r="M13" s="25">
        <f t="shared" si="1"/>
        <v>0.16534274786701972</v>
      </c>
      <c r="N13" s="24">
        <f t="shared" si="2"/>
        <v>0.15335169880624427</v>
      </c>
      <c r="O13" s="24">
        <f t="shared" si="2"/>
        <v>0.14905226881102815</v>
      </c>
      <c r="P13" s="152">
        <f t="shared" si="2"/>
        <v>0.15574032619123762</v>
      </c>
    </row>
    <row r="14" spans="1:16" ht="15" customHeight="1">
      <c r="A14" s="432"/>
      <c r="B14" s="41" t="s">
        <v>222</v>
      </c>
      <c r="C14" s="42">
        <v>60</v>
      </c>
      <c r="D14" s="124">
        <v>68</v>
      </c>
      <c r="E14" s="124">
        <v>90</v>
      </c>
      <c r="F14" s="124">
        <v>76</v>
      </c>
      <c r="G14" s="205">
        <v>69</v>
      </c>
      <c r="H14" s="93">
        <f t="shared" si="3"/>
        <v>0.13333333333333333</v>
      </c>
      <c r="I14" s="93">
        <f t="shared" si="3"/>
        <v>0.3235294117647059</v>
      </c>
      <c r="J14" s="93">
        <f t="shared" si="3"/>
        <v>-0.15555555555555556</v>
      </c>
      <c r="K14" s="142">
        <f t="shared" si="3"/>
        <v>-0.09210526315789473</v>
      </c>
      <c r="L14" s="46">
        <f t="shared" si="0"/>
        <v>0.02154398563734291</v>
      </c>
      <c r="M14" s="46">
        <f t="shared" si="1"/>
        <v>0.020005884083553985</v>
      </c>
      <c r="N14" s="45">
        <f t="shared" si="2"/>
        <v>0.027548209366391185</v>
      </c>
      <c r="O14" s="45">
        <f t="shared" si="2"/>
        <v>0.021826536473291212</v>
      </c>
      <c r="P14" s="154">
        <f t="shared" si="2"/>
        <v>0.022065877838183562</v>
      </c>
    </row>
    <row r="15" spans="1:16" ht="15" customHeight="1">
      <c r="A15" s="432"/>
      <c r="B15" s="35" t="s">
        <v>223</v>
      </c>
      <c r="C15" s="36">
        <v>78</v>
      </c>
      <c r="D15" s="122">
        <v>112</v>
      </c>
      <c r="E15" s="122">
        <v>90</v>
      </c>
      <c r="F15" s="122">
        <v>84</v>
      </c>
      <c r="G15" s="37">
        <v>89</v>
      </c>
      <c r="H15" s="89">
        <f t="shared" si="3"/>
        <v>0.4358974358974359</v>
      </c>
      <c r="I15" s="89">
        <f t="shared" si="3"/>
        <v>-0.19642857142857142</v>
      </c>
      <c r="J15" s="89">
        <f t="shared" si="3"/>
        <v>-0.06666666666666667</v>
      </c>
      <c r="K15" s="132">
        <f t="shared" si="3"/>
        <v>0.05952380952380952</v>
      </c>
      <c r="L15" s="25">
        <f t="shared" si="0"/>
        <v>0.02800718132854578</v>
      </c>
      <c r="M15" s="25">
        <f t="shared" si="1"/>
        <v>0.03295086790232421</v>
      </c>
      <c r="N15" s="24">
        <f t="shared" si="2"/>
        <v>0.027548209366391185</v>
      </c>
      <c r="O15" s="24">
        <f t="shared" si="2"/>
        <v>0.024124066628374498</v>
      </c>
      <c r="P15" s="152">
        <f t="shared" si="2"/>
        <v>0.028461784457946913</v>
      </c>
    </row>
    <row r="16" spans="1:16" ht="15" customHeight="1">
      <c r="A16" s="432"/>
      <c r="B16" s="48" t="s">
        <v>224</v>
      </c>
      <c r="C16" s="49">
        <v>23</v>
      </c>
      <c r="D16" s="125">
        <v>25</v>
      </c>
      <c r="E16" s="125">
        <v>18</v>
      </c>
      <c r="F16" s="125">
        <v>26</v>
      </c>
      <c r="G16" s="50">
        <v>18</v>
      </c>
      <c r="H16" s="95">
        <f t="shared" si="3"/>
        <v>0.08695652173913043</v>
      </c>
      <c r="I16" s="95">
        <f t="shared" si="3"/>
        <v>-0.28</v>
      </c>
      <c r="J16" s="95">
        <f t="shared" si="3"/>
        <v>0.4444444444444444</v>
      </c>
      <c r="K16" s="143">
        <f t="shared" si="3"/>
        <v>-0.3076923076923077</v>
      </c>
      <c r="L16" s="54">
        <f t="shared" si="0"/>
        <v>0.008258527827648115</v>
      </c>
      <c r="M16" s="54">
        <f t="shared" si="1"/>
        <v>0.0073551044424830835</v>
      </c>
      <c r="N16" s="53">
        <f t="shared" si="2"/>
        <v>0.005509641873278237</v>
      </c>
      <c r="O16" s="53">
        <f t="shared" si="2"/>
        <v>0.007466973004020678</v>
      </c>
      <c r="P16" s="155">
        <f t="shared" si="2"/>
        <v>0.005756315957787016</v>
      </c>
    </row>
    <row r="17" spans="1:16" ht="15" customHeight="1" thickBot="1">
      <c r="A17" s="432"/>
      <c r="B17" s="35" t="s">
        <v>225</v>
      </c>
      <c r="C17" s="36">
        <v>226</v>
      </c>
      <c r="D17" s="122">
        <v>247</v>
      </c>
      <c r="E17" s="122">
        <v>268</v>
      </c>
      <c r="F17" s="122">
        <v>270</v>
      </c>
      <c r="G17" s="37">
        <v>246</v>
      </c>
      <c r="H17" s="89">
        <f t="shared" si="3"/>
        <v>0.09292035398230089</v>
      </c>
      <c r="I17" s="89">
        <f t="shared" si="3"/>
        <v>0.08502024291497975</v>
      </c>
      <c r="J17" s="89">
        <f t="shared" si="3"/>
        <v>0.007462686567164179</v>
      </c>
      <c r="K17" s="132">
        <f t="shared" si="3"/>
        <v>-0.08888888888888889</v>
      </c>
      <c r="L17" s="25">
        <f t="shared" si="0"/>
        <v>0.08114901256732496</v>
      </c>
      <c r="M17" s="25">
        <f t="shared" si="1"/>
        <v>0.07266843189173286</v>
      </c>
      <c r="N17" s="24">
        <f t="shared" si="2"/>
        <v>0.08203244566880931</v>
      </c>
      <c r="O17" s="24">
        <f t="shared" si="2"/>
        <v>0.07754164273406089</v>
      </c>
      <c r="P17" s="152">
        <f t="shared" si="2"/>
        <v>0.07866965142308922</v>
      </c>
    </row>
    <row r="18" spans="2:16" ht="15" customHeight="1" thickBot="1">
      <c r="B18" s="56" t="s">
        <v>0</v>
      </c>
      <c r="C18" s="57">
        <f>SUM(C6:C17)</f>
        <v>2785</v>
      </c>
      <c r="D18" s="126">
        <f>SUM(D6:D17)</f>
        <v>3399</v>
      </c>
      <c r="E18" s="126">
        <f>SUM(E6:E17)</f>
        <v>3267</v>
      </c>
      <c r="F18" s="126">
        <f>SUM(F6:F17)</f>
        <v>3482</v>
      </c>
      <c r="G18" s="58">
        <f>SUM(G6:G17)</f>
        <v>3127</v>
      </c>
      <c r="H18" s="61">
        <f t="shared" si="3"/>
        <v>0.22046678635547576</v>
      </c>
      <c r="I18" s="61">
        <f t="shared" si="3"/>
        <v>-0.038834951456310676</v>
      </c>
      <c r="J18" s="61">
        <f t="shared" si="3"/>
        <v>0.06580961126415671</v>
      </c>
      <c r="K18" s="133">
        <f t="shared" si="3"/>
        <v>-0.10195290063182079</v>
      </c>
      <c r="L18" s="64">
        <f t="shared" si="0"/>
        <v>1</v>
      </c>
      <c r="M18" s="64">
        <f t="shared" si="1"/>
        <v>1</v>
      </c>
      <c r="N18" s="63">
        <f t="shared" si="2"/>
        <v>1</v>
      </c>
      <c r="O18" s="63">
        <f t="shared" si="2"/>
        <v>1</v>
      </c>
      <c r="P18" s="158">
        <f t="shared" si="2"/>
        <v>1</v>
      </c>
    </row>
    <row r="19" ht="15" customHeight="1">
      <c r="F19" s="198"/>
    </row>
    <row r="20" spans="2:6" ht="15" customHeight="1">
      <c r="B20" s="12" t="s">
        <v>385</v>
      </c>
      <c r="F20" s="199"/>
    </row>
    <row r="21" ht="15" customHeight="1">
      <c r="F21" s="199"/>
    </row>
    <row r="22" spans="1:6" ht="15" customHeight="1">
      <c r="A22"/>
      <c r="B22"/>
      <c r="F22" s="199"/>
    </row>
    <row r="23" spans="1:6" ht="15" customHeight="1">
      <c r="A23"/>
      <c r="B23"/>
      <c r="F23" s="199"/>
    </row>
    <row r="24" spans="1:2" ht="15" customHeight="1">
      <c r="A24"/>
      <c r="B24"/>
    </row>
    <row r="25" spans="1:2" ht="15" customHeight="1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</sheetData>
  <sheetProtection/>
  <mergeCells count="5">
    <mergeCell ref="L4:P4"/>
    <mergeCell ref="B4:B5"/>
    <mergeCell ref="A6:A17"/>
    <mergeCell ref="C4:G4"/>
    <mergeCell ref="H4:K4"/>
  </mergeCells>
  <conditionalFormatting sqref="H6:K18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16" width="8.7109375" style="0" customWidth="1"/>
  </cols>
  <sheetData>
    <row r="1" ht="15" customHeight="1">
      <c r="B1" s="2" t="str">
        <f>+Chieri!B1</f>
        <v>FLUSSO TOTALE di disponibili al lavoro per comune di domicilio - Anni 2011-2015</v>
      </c>
    </row>
    <row r="2" spans="1:2" ht="15" customHeight="1">
      <c r="A2" s="6"/>
      <c r="B2" s="10" t="s">
        <v>20</v>
      </c>
    </row>
    <row r="3" spans="2:4" ht="15" customHeight="1" thickBot="1">
      <c r="B3" s="2"/>
      <c r="C3" s="11"/>
      <c r="D3" s="11"/>
    </row>
    <row r="4" spans="1:16" ht="21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9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32"/>
      <c r="B6" s="249" t="s">
        <v>8</v>
      </c>
      <c r="C6" s="248">
        <v>986</v>
      </c>
      <c r="D6" s="248">
        <v>1002</v>
      </c>
      <c r="E6" s="248">
        <v>1031</v>
      </c>
      <c r="F6" s="248">
        <v>925</v>
      </c>
      <c r="G6" s="204">
        <v>974</v>
      </c>
      <c r="H6" s="256">
        <f>IF(ISERROR((+D6-C6)/C6),"NC",(+D6-C6)/C6)</f>
        <v>0.016227180527383367</v>
      </c>
      <c r="I6" s="256">
        <f>IF(ISERROR((+E6-D6)/D6),"NC",(+E6-D6)/D6)</f>
        <v>0.028942115768463075</v>
      </c>
      <c r="J6" s="215">
        <f>IF(ISERROR((+F6-E6)/E6),"NC",(+F6-E6)/E6)</f>
        <v>-0.10281280310378274</v>
      </c>
      <c r="K6" s="218">
        <f>IF(ISERROR((+G6-F6)/F6),"NC",(+G6-F6)/F6)</f>
        <v>0.05297297297297297</v>
      </c>
      <c r="L6" s="20">
        <f>+C6/C$52</f>
        <v>0.31045340050377834</v>
      </c>
      <c r="M6" s="20">
        <f>+D6/D$52</f>
        <v>0.28612221587664194</v>
      </c>
      <c r="N6" s="150">
        <f>+E6/E$52</f>
        <v>0.2828532235939643</v>
      </c>
      <c r="O6" s="150">
        <f>+F6/F$52</f>
        <v>0.27270047169811323</v>
      </c>
      <c r="P6" s="151">
        <f>+G6/G$52</f>
        <v>0.2826465467208358</v>
      </c>
    </row>
    <row r="7" spans="1:16" ht="15" customHeight="1">
      <c r="A7" s="432"/>
      <c r="B7" s="228" t="s">
        <v>226</v>
      </c>
      <c r="C7" s="36">
        <v>112</v>
      </c>
      <c r="D7" s="36">
        <v>128</v>
      </c>
      <c r="E7" s="36">
        <v>110</v>
      </c>
      <c r="F7" s="36">
        <v>128</v>
      </c>
      <c r="G7" s="37">
        <v>85</v>
      </c>
      <c r="H7" s="89">
        <f aca="true" t="shared" si="0" ref="H7:H51">IF(ISERROR((+D7-C7)/C7),"NC",(+D7-C7)/C7)</f>
        <v>0.14285714285714285</v>
      </c>
      <c r="I7" s="89">
        <f aca="true" t="shared" si="1" ref="I7:K51">IF(ISERROR((+E7-D7)/D7),"NC",(+E7-D7)/D7)</f>
        <v>-0.140625</v>
      </c>
      <c r="J7" s="88">
        <f t="shared" si="1"/>
        <v>0.16363636363636364</v>
      </c>
      <c r="K7" s="132">
        <f t="shared" si="1"/>
        <v>-0.3359375</v>
      </c>
      <c r="L7" s="25">
        <f aca="true" t="shared" si="2" ref="L7:L51">+C7/C$52</f>
        <v>0.03526448362720403</v>
      </c>
      <c r="M7" s="25">
        <f aca="true" t="shared" si="3" ref="M7:M51">+D7/D$52</f>
        <v>0.036550542547115934</v>
      </c>
      <c r="N7" s="24">
        <f aca="true" t="shared" si="4" ref="N7:P51">+E7/E$52</f>
        <v>0.03017832647462277</v>
      </c>
      <c r="O7" s="24">
        <f t="shared" si="4"/>
        <v>0.03773584905660377</v>
      </c>
      <c r="P7" s="152">
        <f t="shared" si="4"/>
        <v>0.024666279744631456</v>
      </c>
    </row>
    <row r="8" spans="1:16" ht="15" customHeight="1">
      <c r="A8" s="432"/>
      <c r="B8" s="229" t="s">
        <v>227</v>
      </c>
      <c r="C8" s="28">
        <v>9</v>
      </c>
      <c r="D8" s="28">
        <v>11</v>
      </c>
      <c r="E8" s="28">
        <v>15</v>
      </c>
      <c r="F8" s="28">
        <v>10</v>
      </c>
      <c r="G8" s="29">
        <v>21</v>
      </c>
      <c r="H8" s="91">
        <f t="shared" si="0"/>
        <v>0.2222222222222222</v>
      </c>
      <c r="I8" s="91">
        <f t="shared" si="1"/>
        <v>0.36363636363636365</v>
      </c>
      <c r="J8" s="90">
        <f t="shared" si="1"/>
        <v>-0.3333333333333333</v>
      </c>
      <c r="K8" s="141">
        <f t="shared" si="1"/>
        <v>1.1</v>
      </c>
      <c r="L8" s="33">
        <f t="shared" si="2"/>
        <v>0.0028337531486146094</v>
      </c>
      <c r="M8" s="33">
        <f t="shared" si="3"/>
        <v>0.0031410622501427754</v>
      </c>
      <c r="N8" s="32">
        <f t="shared" si="4"/>
        <v>0.00411522633744856</v>
      </c>
      <c r="O8" s="32">
        <f t="shared" si="4"/>
        <v>0.00294811320754717</v>
      </c>
      <c r="P8" s="153">
        <f t="shared" si="4"/>
        <v>0.006094022054556007</v>
      </c>
    </row>
    <row r="9" spans="1:16" ht="15" customHeight="1">
      <c r="A9" s="432"/>
      <c r="B9" s="228" t="s">
        <v>228</v>
      </c>
      <c r="C9" s="36">
        <v>55</v>
      </c>
      <c r="D9" s="36">
        <v>76</v>
      </c>
      <c r="E9" s="36">
        <v>76</v>
      </c>
      <c r="F9" s="36">
        <v>83</v>
      </c>
      <c r="G9" s="37">
        <v>76</v>
      </c>
      <c r="H9" s="89">
        <f t="shared" si="0"/>
        <v>0.38181818181818183</v>
      </c>
      <c r="I9" s="89">
        <f t="shared" si="1"/>
        <v>0</v>
      </c>
      <c r="J9" s="88">
        <f t="shared" si="1"/>
        <v>0.09210526315789473</v>
      </c>
      <c r="K9" s="132">
        <f t="shared" si="1"/>
        <v>-0.08433734939759036</v>
      </c>
      <c r="L9" s="25">
        <f t="shared" si="2"/>
        <v>0.017317380352644837</v>
      </c>
      <c r="M9" s="25">
        <f t="shared" si="3"/>
        <v>0.021701884637350087</v>
      </c>
      <c r="N9" s="24">
        <f t="shared" si="4"/>
        <v>0.020850480109739368</v>
      </c>
      <c r="O9" s="24">
        <f t="shared" si="4"/>
        <v>0.02446933962264151</v>
      </c>
      <c r="P9" s="152">
        <f t="shared" si="4"/>
        <v>0.022054556006964595</v>
      </c>
    </row>
    <row r="10" spans="1:16" ht="15" customHeight="1">
      <c r="A10" s="432"/>
      <c r="B10" s="229" t="s">
        <v>229</v>
      </c>
      <c r="C10" s="28">
        <v>1</v>
      </c>
      <c r="D10" s="28">
        <v>0</v>
      </c>
      <c r="E10" s="28">
        <v>0</v>
      </c>
      <c r="F10" s="28">
        <v>7</v>
      </c>
      <c r="G10" s="29">
        <v>5</v>
      </c>
      <c r="H10" s="91">
        <f t="shared" si="0"/>
        <v>-1</v>
      </c>
      <c r="I10" s="91" t="str">
        <f t="shared" si="1"/>
        <v>NC</v>
      </c>
      <c r="J10" s="90" t="str">
        <f t="shared" si="1"/>
        <v>NC</v>
      </c>
      <c r="K10" s="141">
        <f t="shared" si="1"/>
        <v>-0.2857142857142857</v>
      </c>
      <c r="L10" s="33">
        <f t="shared" si="2"/>
        <v>0.00031486146095717883</v>
      </c>
      <c r="M10" s="33">
        <f t="shared" si="3"/>
        <v>0</v>
      </c>
      <c r="N10" s="32">
        <f t="shared" si="4"/>
        <v>0</v>
      </c>
      <c r="O10" s="32">
        <f t="shared" si="4"/>
        <v>0.002063679245283019</v>
      </c>
      <c r="P10" s="153">
        <f t="shared" si="4"/>
        <v>0.0014509576320371445</v>
      </c>
    </row>
    <row r="11" spans="1:16" ht="15" customHeight="1">
      <c r="A11" s="432"/>
      <c r="B11" s="228" t="s">
        <v>230</v>
      </c>
      <c r="C11" s="36">
        <v>93</v>
      </c>
      <c r="D11" s="36">
        <v>90</v>
      </c>
      <c r="E11" s="36">
        <v>111</v>
      </c>
      <c r="F11" s="36">
        <v>86</v>
      </c>
      <c r="G11" s="37">
        <v>100</v>
      </c>
      <c r="H11" s="89">
        <f t="shared" si="0"/>
        <v>-0.03225806451612903</v>
      </c>
      <c r="I11" s="89">
        <f t="shared" si="1"/>
        <v>0.23333333333333334</v>
      </c>
      <c r="J11" s="88">
        <f t="shared" si="1"/>
        <v>-0.22522522522522523</v>
      </c>
      <c r="K11" s="132">
        <f t="shared" si="1"/>
        <v>0.16279069767441862</v>
      </c>
      <c r="L11" s="25">
        <f t="shared" si="2"/>
        <v>0.029282115869017633</v>
      </c>
      <c r="M11" s="25">
        <f t="shared" si="3"/>
        <v>0.02569960022844089</v>
      </c>
      <c r="N11" s="24">
        <f t="shared" si="4"/>
        <v>0.030452674897119343</v>
      </c>
      <c r="O11" s="24">
        <f t="shared" si="4"/>
        <v>0.02535377358490566</v>
      </c>
      <c r="P11" s="152">
        <f t="shared" si="4"/>
        <v>0.02901915264074289</v>
      </c>
    </row>
    <row r="12" spans="1:16" ht="15" customHeight="1">
      <c r="A12" s="432"/>
      <c r="B12" s="230" t="s">
        <v>231</v>
      </c>
      <c r="C12" s="39">
        <v>31</v>
      </c>
      <c r="D12" s="39">
        <v>21</v>
      </c>
      <c r="E12" s="39">
        <v>28</v>
      </c>
      <c r="F12" s="39">
        <v>18</v>
      </c>
      <c r="G12" s="40">
        <v>36</v>
      </c>
      <c r="H12" s="91">
        <f t="shared" si="0"/>
        <v>-0.3225806451612903</v>
      </c>
      <c r="I12" s="91">
        <f t="shared" si="1"/>
        <v>0.3333333333333333</v>
      </c>
      <c r="J12" s="90">
        <f t="shared" si="1"/>
        <v>-0.35714285714285715</v>
      </c>
      <c r="K12" s="141">
        <f t="shared" si="1"/>
        <v>1</v>
      </c>
      <c r="L12" s="33">
        <f t="shared" si="2"/>
        <v>0.009760705289672544</v>
      </c>
      <c r="M12" s="33">
        <f t="shared" si="3"/>
        <v>0.005996573386636208</v>
      </c>
      <c r="N12" s="32">
        <f t="shared" si="4"/>
        <v>0.007681755829903978</v>
      </c>
      <c r="O12" s="32">
        <f t="shared" si="4"/>
        <v>0.005306603773584905</v>
      </c>
      <c r="P12" s="153">
        <f t="shared" si="4"/>
        <v>0.01044689495066744</v>
      </c>
    </row>
    <row r="13" spans="1:16" ht="15" customHeight="1">
      <c r="A13" s="432"/>
      <c r="B13" s="228" t="s">
        <v>232</v>
      </c>
      <c r="C13" s="36">
        <v>27</v>
      </c>
      <c r="D13" s="36">
        <v>29</v>
      </c>
      <c r="E13" s="36">
        <v>0</v>
      </c>
      <c r="F13" s="36">
        <v>40</v>
      </c>
      <c r="G13" s="37">
        <v>28</v>
      </c>
      <c r="H13" s="89">
        <f t="shared" si="0"/>
        <v>0.07407407407407407</v>
      </c>
      <c r="I13" s="89">
        <f t="shared" si="1"/>
        <v>-1</v>
      </c>
      <c r="J13" s="88" t="str">
        <f t="shared" si="1"/>
        <v>NC</v>
      </c>
      <c r="K13" s="132">
        <f t="shared" si="1"/>
        <v>-0.3</v>
      </c>
      <c r="L13" s="25">
        <f t="shared" si="2"/>
        <v>0.00850125944584383</v>
      </c>
      <c r="M13" s="25">
        <f t="shared" si="3"/>
        <v>0.008280982295830954</v>
      </c>
      <c r="N13" s="24">
        <f t="shared" si="4"/>
        <v>0</v>
      </c>
      <c r="O13" s="24">
        <f t="shared" si="4"/>
        <v>0.01179245283018868</v>
      </c>
      <c r="P13" s="152">
        <f t="shared" si="4"/>
        <v>0.00812536273940801</v>
      </c>
    </row>
    <row r="14" spans="1:16" ht="15" customHeight="1">
      <c r="A14" s="432"/>
      <c r="B14" s="230" t="s">
        <v>233</v>
      </c>
      <c r="C14" s="39">
        <v>54</v>
      </c>
      <c r="D14" s="39">
        <v>54</v>
      </c>
      <c r="E14" s="39">
        <v>63</v>
      </c>
      <c r="F14" s="39">
        <v>64</v>
      </c>
      <c r="G14" s="40">
        <v>69</v>
      </c>
      <c r="H14" s="93">
        <f t="shared" si="0"/>
        <v>0</v>
      </c>
      <c r="I14" s="93">
        <f t="shared" si="1"/>
        <v>0.16666666666666666</v>
      </c>
      <c r="J14" s="92">
        <f t="shared" si="1"/>
        <v>0.015873015873015872</v>
      </c>
      <c r="K14" s="142">
        <f t="shared" si="1"/>
        <v>0.078125</v>
      </c>
      <c r="L14" s="46">
        <f t="shared" si="2"/>
        <v>0.01700251889168766</v>
      </c>
      <c r="M14" s="46">
        <f t="shared" si="3"/>
        <v>0.015419760137064534</v>
      </c>
      <c r="N14" s="45">
        <f t="shared" si="4"/>
        <v>0.01728395061728395</v>
      </c>
      <c r="O14" s="45">
        <f t="shared" si="4"/>
        <v>0.018867924528301886</v>
      </c>
      <c r="P14" s="154">
        <f t="shared" si="4"/>
        <v>0.020023215322112594</v>
      </c>
    </row>
    <row r="15" spans="1:16" ht="15" customHeight="1">
      <c r="A15" s="432"/>
      <c r="B15" s="228" t="s">
        <v>234</v>
      </c>
      <c r="C15" s="36">
        <v>82</v>
      </c>
      <c r="D15" s="36">
        <v>95</v>
      </c>
      <c r="E15" s="36">
        <v>130</v>
      </c>
      <c r="F15" s="36">
        <v>131</v>
      </c>
      <c r="G15" s="37">
        <v>126</v>
      </c>
      <c r="H15" s="89">
        <f t="shared" si="0"/>
        <v>0.15853658536585366</v>
      </c>
      <c r="I15" s="89">
        <f t="shared" si="1"/>
        <v>0.3684210526315789</v>
      </c>
      <c r="J15" s="88">
        <f t="shared" si="1"/>
        <v>0.007692307692307693</v>
      </c>
      <c r="K15" s="132">
        <f t="shared" si="1"/>
        <v>-0.03816793893129771</v>
      </c>
      <c r="L15" s="25">
        <f t="shared" si="2"/>
        <v>0.025818639798488665</v>
      </c>
      <c r="M15" s="25">
        <f t="shared" si="3"/>
        <v>0.027127355796687607</v>
      </c>
      <c r="N15" s="24">
        <f t="shared" si="4"/>
        <v>0.03566529492455418</v>
      </c>
      <c r="O15" s="24">
        <f t="shared" si="4"/>
        <v>0.038620283018867926</v>
      </c>
      <c r="P15" s="152">
        <f t="shared" si="4"/>
        <v>0.03656413232733604</v>
      </c>
    </row>
    <row r="16" spans="1:16" ht="15" customHeight="1">
      <c r="A16" s="432"/>
      <c r="B16" s="230" t="s">
        <v>235</v>
      </c>
      <c r="C16" s="39">
        <v>38</v>
      </c>
      <c r="D16" s="39">
        <v>42</v>
      </c>
      <c r="E16" s="39">
        <v>22</v>
      </c>
      <c r="F16" s="39">
        <v>38</v>
      </c>
      <c r="G16" s="40">
        <v>43</v>
      </c>
      <c r="H16" s="95">
        <f t="shared" si="0"/>
        <v>0.10526315789473684</v>
      </c>
      <c r="I16" s="95">
        <f t="shared" si="1"/>
        <v>-0.47619047619047616</v>
      </c>
      <c r="J16" s="94">
        <f t="shared" si="1"/>
        <v>0.7272727272727273</v>
      </c>
      <c r="K16" s="143">
        <f t="shared" si="1"/>
        <v>0.13157894736842105</v>
      </c>
      <c r="L16" s="54">
        <f t="shared" si="2"/>
        <v>0.011964735516372796</v>
      </c>
      <c r="M16" s="54">
        <f t="shared" si="3"/>
        <v>0.011993146773272416</v>
      </c>
      <c r="N16" s="53">
        <f t="shared" si="4"/>
        <v>0.006035665294924554</v>
      </c>
      <c r="O16" s="53">
        <f t="shared" si="4"/>
        <v>0.011202830188679245</v>
      </c>
      <c r="P16" s="155">
        <f t="shared" si="4"/>
        <v>0.012478235635519443</v>
      </c>
    </row>
    <row r="17" spans="1:16" ht="15" customHeight="1">
      <c r="A17" s="432"/>
      <c r="B17" s="228" t="s">
        <v>236</v>
      </c>
      <c r="C17" s="36">
        <v>159</v>
      </c>
      <c r="D17" s="36">
        <v>177</v>
      </c>
      <c r="E17" s="36">
        <v>165</v>
      </c>
      <c r="F17" s="36">
        <v>187</v>
      </c>
      <c r="G17" s="37">
        <v>152</v>
      </c>
      <c r="H17" s="89">
        <f t="shared" si="0"/>
        <v>0.11320754716981132</v>
      </c>
      <c r="I17" s="89">
        <f t="shared" si="1"/>
        <v>-0.06779661016949153</v>
      </c>
      <c r="J17" s="88">
        <f t="shared" si="1"/>
        <v>0.13333333333333333</v>
      </c>
      <c r="K17" s="132">
        <f t="shared" si="1"/>
        <v>-0.18716577540106952</v>
      </c>
      <c r="L17" s="25">
        <f t="shared" si="2"/>
        <v>0.050062972292191435</v>
      </c>
      <c r="M17" s="25">
        <f t="shared" si="3"/>
        <v>0.05054254711593375</v>
      </c>
      <c r="N17" s="24">
        <f t="shared" si="4"/>
        <v>0.04526748971193416</v>
      </c>
      <c r="O17" s="24">
        <f t="shared" si="4"/>
        <v>0.055129716981132074</v>
      </c>
      <c r="P17" s="152">
        <f t="shared" si="4"/>
        <v>0.04410911201392919</v>
      </c>
    </row>
    <row r="18" spans="1:16" ht="15" customHeight="1">
      <c r="A18" s="432"/>
      <c r="B18" s="230" t="s">
        <v>237</v>
      </c>
      <c r="C18" s="39">
        <v>10</v>
      </c>
      <c r="D18" s="39">
        <v>6</v>
      </c>
      <c r="E18" s="39">
        <v>10</v>
      </c>
      <c r="F18" s="39">
        <v>9</v>
      </c>
      <c r="G18" s="40">
        <v>10</v>
      </c>
      <c r="H18" s="95">
        <f t="shared" si="0"/>
        <v>-0.4</v>
      </c>
      <c r="I18" s="95">
        <f t="shared" si="1"/>
        <v>0.6666666666666666</v>
      </c>
      <c r="J18" s="94">
        <f t="shared" si="1"/>
        <v>-0.1</v>
      </c>
      <c r="K18" s="143">
        <f t="shared" si="1"/>
        <v>0.1111111111111111</v>
      </c>
      <c r="L18" s="54">
        <f t="shared" si="2"/>
        <v>0.0031486146095717885</v>
      </c>
      <c r="M18" s="54">
        <f t="shared" si="3"/>
        <v>0.0017133066818960593</v>
      </c>
      <c r="N18" s="53">
        <f t="shared" si="4"/>
        <v>0.0027434842249657062</v>
      </c>
      <c r="O18" s="53">
        <f t="shared" si="4"/>
        <v>0.0026533018867924527</v>
      </c>
      <c r="P18" s="155">
        <f t="shared" si="4"/>
        <v>0.002901915264074289</v>
      </c>
    </row>
    <row r="19" spans="1:16" ht="15" customHeight="1">
      <c r="A19" s="432"/>
      <c r="B19" s="228" t="s">
        <v>238</v>
      </c>
      <c r="C19" s="36">
        <v>57</v>
      </c>
      <c r="D19" s="36">
        <v>108</v>
      </c>
      <c r="E19" s="36">
        <v>78</v>
      </c>
      <c r="F19" s="36">
        <v>74</v>
      </c>
      <c r="G19" s="37">
        <v>69</v>
      </c>
      <c r="H19" s="89">
        <f t="shared" si="0"/>
        <v>0.8947368421052632</v>
      </c>
      <c r="I19" s="89">
        <f t="shared" si="1"/>
        <v>-0.2777777777777778</v>
      </c>
      <c r="J19" s="88">
        <f t="shared" si="1"/>
        <v>-0.05128205128205128</v>
      </c>
      <c r="K19" s="132">
        <f t="shared" si="1"/>
        <v>-0.06756756756756757</v>
      </c>
      <c r="L19" s="25">
        <f t="shared" si="2"/>
        <v>0.017947103274559194</v>
      </c>
      <c r="M19" s="25">
        <f t="shared" si="3"/>
        <v>0.03083952027412907</v>
      </c>
      <c r="N19" s="24">
        <f t="shared" si="4"/>
        <v>0.02139917695473251</v>
      </c>
      <c r="O19" s="24">
        <f t="shared" si="4"/>
        <v>0.021816037735849055</v>
      </c>
      <c r="P19" s="152">
        <f t="shared" si="4"/>
        <v>0.020023215322112594</v>
      </c>
    </row>
    <row r="20" spans="1:16" ht="15" customHeight="1">
      <c r="A20" s="432"/>
      <c r="B20" s="230" t="s">
        <v>239</v>
      </c>
      <c r="C20" s="39">
        <v>10</v>
      </c>
      <c r="D20" s="39">
        <v>13</v>
      </c>
      <c r="E20" s="39">
        <v>14</v>
      </c>
      <c r="F20" s="39">
        <v>15</v>
      </c>
      <c r="G20" s="40">
        <v>12</v>
      </c>
      <c r="H20" s="95">
        <f t="shared" si="0"/>
        <v>0.3</v>
      </c>
      <c r="I20" s="95">
        <f t="shared" si="1"/>
        <v>0.07692307692307693</v>
      </c>
      <c r="J20" s="94">
        <f t="shared" si="1"/>
        <v>0.07142857142857142</v>
      </c>
      <c r="K20" s="143">
        <f t="shared" si="1"/>
        <v>-0.2</v>
      </c>
      <c r="L20" s="54">
        <f t="shared" si="2"/>
        <v>0.0031486146095717885</v>
      </c>
      <c r="M20" s="54">
        <f t="shared" si="3"/>
        <v>0.0037121644774414622</v>
      </c>
      <c r="N20" s="53">
        <f t="shared" si="4"/>
        <v>0.003840877914951989</v>
      </c>
      <c r="O20" s="53">
        <f t="shared" si="4"/>
        <v>0.004422169811320755</v>
      </c>
      <c r="P20" s="155">
        <f t="shared" si="4"/>
        <v>0.003482298316889147</v>
      </c>
    </row>
    <row r="21" spans="1:16" ht="15" customHeight="1">
      <c r="A21" s="432"/>
      <c r="B21" s="228" t="s">
        <v>240</v>
      </c>
      <c r="C21" s="36">
        <v>11</v>
      </c>
      <c r="D21" s="36">
        <v>14</v>
      </c>
      <c r="E21" s="36">
        <v>17</v>
      </c>
      <c r="F21" s="36">
        <v>20</v>
      </c>
      <c r="G21" s="37">
        <v>23</v>
      </c>
      <c r="H21" s="89">
        <f t="shared" si="0"/>
        <v>0.2727272727272727</v>
      </c>
      <c r="I21" s="89">
        <f t="shared" si="1"/>
        <v>0.21428571428571427</v>
      </c>
      <c r="J21" s="88">
        <f t="shared" si="1"/>
        <v>0.17647058823529413</v>
      </c>
      <c r="K21" s="132">
        <f t="shared" si="1"/>
        <v>0.15</v>
      </c>
      <c r="L21" s="25">
        <f t="shared" si="2"/>
        <v>0.0034634760705289673</v>
      </c>
      <c r="M21" s="25">
        <f t="shared" si="3"/>
        <v>0.003997715591090805</v>
      </c>
      <c r="N21" s="24">
        <f t="shared" si="4"/>
        <v>0.004663923182441701</v>
      </c>
      <c r="O21" s="24">
        <f t="shared" si="4"/>
        <v>0.00589622641509434</v>
      </c>
      <c r="P21" s="152">
        <f t="shared" si="4"/>
        <v>0.006674405107370864</v>
      </c>
    </row>
    <row r="22" spans="1:16" ht="15" customHeight="1">
      <c r="A22" s="432"/>
      <c r="B22" s="230" t="s">
        <v>241</v>
      </c>
      <c r="C22" s="39">
        <v>171</v>
      </c>
      <c r="D22" s="39">
        <v>180</v>
      </c>
      <c r="E22" s="39">
        <v>182</v>
      </c>
      <c r="F22" s="39">
        <v>218</v>
      </c>
      <c r="G22" s="40">
        <v>190</v>
      </c>
      <c r="H22" s="95">
        <f t="shared" si="0"/>
        <v>0.05263157894736842</v>
      </c>
      <c r="I22" s="95">
        <f t="shared" si="1"/>
        <v>0.011111111111111112</v>
      </c>
      <c r="J22" s="94">
        <f t="shared" si="1"/>
        <v>0.1978021978021978</v>
      </c>
      <c r="K22" s="143">
        <f t="shared" si="1"/>
        <v>-0.12844036697247707</v>
      </c>
      <c r="L22" s="54">
        <f t="shared" si="2"/>
        <v>0.05384130982367758</v>
      </c>
      <c r="M22" s="54">
        <f t="shared" si="3"/>
        <v>0.05139920045688178</v>
      </c>
      <c r="N22" s="53">
        <f t="shared" si="4"/>
        <v>0.04993141289437586</v>
      </c>
      <c r="O22" s="53">
        <f t="shared" si="4"/>
        <v>0.06426886792452831</v>
      </c>
      <c r="P22" s="155">
        <f t="shared" si="4"/>
        <v>0.05513639001741149</v>
      </c>
    </row>
    <row r="23" spans="1:16" ht="15" customHeight="1">
      <c r="A23" s="432"/>
      <c r="B23" s="228" t="s">
        <v>242</v>
      </c>
      <c r="C23" s="36">
        <v>8</v>
      </c>
      <c r="D23" s="36">
        <v>9</v>
      </c>
      <c r="E23" s="36">
        <v>8</v>
      </c>
      <c r="F23" s="36">
        <v>7</v>
      </c>
      <c r="G23" s="37">
        <v>11</v>
      </c>
      <c r="H23" s="89">
        <f t="shared" si="0"/>
        <v>0.125</v>
      </c>
      <c r="I23" s="89">
        <f t="shared" si="1"/>
        <v>-0.1111111111111111</v>
      </c>
      <c r="J23" s="88">
        <f t="shared" si="1"/>
        <v>-0.125</v>
      </c>
      <c r="K23" s="132">
        <f t="shared" si="1"/>
        <v>0.5714285714285714</v>
      </c>
      <c r="L23" s="25">
        <f t="shared" si="2"/>
        <v>0.0025188916876574307</v>
      </c>
      <c r="M23" s="25">
        <f t="shared" si="3"/>
        <v>0.002569960022844089</v>
      </c>
      <c r="N23" s="24">
        <f t="shared" si="4"/>
        <v>0.0021947873799725653</v>
      </c>
      <c r="O23" s="24">
        <f t="shared" si="4"/>
        <v>0.002063679245283019</v>
      </c>
      <c r="P23" s="152">
        <f t="shared" si="4"/>
        <v>0.003192106790481718</v>
      </c>
    </row>
    <row r="24" spans="1:16" ht="15" customHeight="1">
      <c r="A24" s="432"/>
      <c r="B24" s="230" t="s">
        <v>243</v>
      </c>
      <c r="C24" s="39">
        <v>20</v>
      </c>
      <c r="D24" s="39">
        <v>30</v>
      </c>
      <c r="E24" s="39">
        <v>26</v>
      </c>
      <c r="F24" s="39">
        <v>10</v>
      </c>
      <c r="G24" s="40">
        <v>24</v>
      </c>
      <c r="H24" s="95">
        <f t="shared" si="0"/>
        <v>0.5</v>
      </c>
      <c r="I24" s="95">
        <f t="shared" si="1"/>
        <v>-0.13333333333333333</v>
      </c>
      <c r="J24" s="94">
        <f t="shared" si="1"/>
        <v>-0.6153846153846154</v>
      </c>
      <c r="K24" s="143">
        <f t="shared" si="1"/>
        <v>1.4</v>
      </c>
      <c r="L24" s="54">
        <f t="shared" si="2"/>
        <v>0.006297229219143577</v>
      </c>
      <c r="M24" s="54">
        <f t="shared" si="3"/>
        <v>0.008566533409480296</v>
      </c>
      <c r="N24" s="53">
        <f t="shared" si="4"/>
        <v>0.007133058984910837</v>
      </c>
      <c r="O24" s="53">
        <f t="shared" si="4"/>
        <v>0.00294811320754717</v>
      </c>
      <c r="P24" s="155">
        <f t="shared" si="4"/>
        <v>0.006964596633778294</v>
      </c>
    </row>
    <row r="25" spans="1:16" ht="15" customHeight="1">
      <c r="A25" s="432"/>
      <c r="B25" s="228" t="s">
        <v>244</v>
      </c>
      <c r="C25" s="36">
        <v>190</v>
      </c>
      <c r="D25" s="36">
        <v>225</v>
      </c>
      <c r="E25" s="36">
        <v>245</v>
      </c>
      <c r="F25" s="36">
        <v>240</v>
      </c>
      <c r="G25" s="37">
        <v>199</v>
      </c>
      <c r="H25" s="89">
        <f t="shared" si="0"/>
        <v>0.18421052631578946</v>
      </c>
      <c r="I25" s="89">
        <f t="shared" si="1"/>
        <v>0.08888888888888889</v>
      </c>
      <c r="J25" s="88">
        <f t="shared" si="1"/>
        <v>-0.02040816326530612</v>
      </c>
      <c r="K25" s="132">
        <f t="shared" si="1"/>
        <v>-0.17083333333333334</v>
      </c>
      <c r="L25" s="25">
        <f t="shared" si="2"/>
        <v>0.05982367758186398</v>
      </c>
      <c r="M25" s="25">
        <f t="shared" si="3"/>
        <v>0.06424900057110222</v>
      </c>
      <c r="N25" s="24">
        <f t="shared" si="4"/>
        <v>0.06721536351165981</v>
      </c>
      <c r="O25" s="24">
        <f t="shared" si="4"/>
        <v>0.07075471698113207</v>
      </c>
      <c r="P25" s="152">
        <f t="shared" si="4"/>
        <v>0.05774811375507835</v>
      </c>
    </row>
    <row r="26" spans="1:16" ht="12.75" customHeight="1">
      <c r="A26" s="432"/>
      <c r="B26" s="229" t="s">
        <v>245</v>
      </c>
      <c r="C26" s="28">
        <v>18</v>
      </c>
      <c r="D26" s="28">
        <v>26</v>
      </c>
      <c r="E26" s="28">
        <v>31</v>
      </c>
      <c r="F26" s="28">
        <v>20</v>
      </c>
      <c r="G26" s="29">
        <v>23</v>
      </c>
      <c r="H26" s="103">
        <f t="shared" si="0"/>
        <v>0.4444444444444444</v>
      </c>
      <c r="I26" s="103">
        <f t="shared" si="1"/>
        <v>0.19230769230769232</v>
      </c>
      <c r="J26" s="102">
        <f t="shared" si="1"/>
        <v>-0.3548387096774194</v>
      </c>
      <c r="K26" s="146">
        <f t="shared" si="1"/>
        <v>0.15</v>
      </c>
      <c r="L26" s="84">
        <f t="shared" si="2"/>
        <v>0.005667506297229219</v>
      </c>
      <c r="M26" s="84">
        <f t="shared" si="3"/>
        <v>0.0074243289548829245</v>
      </c>
      <c r="N26" s="83">
        <f t="shared" si="4"/>
        <v>0.00850480109739369</v>
      </c>
      <c r="O26" s="83">
        <f t="shared" si="4"/>
        <v>0.00589622641509434</v>
      </c>
      <c r="P26" s="156">
        <f t="shared" si="4"/>
        <v>0.006674405107370864</v>
      </c>
    </row>
    <row r="27" spans="1:16" ht="12.75" customHeight="1">
      <c r="A27" s="432"/>
      <c r="B27" s="228" t="s">
        <v>246</v>
      </c>
      <c r="C27" s="36">
        <v>64</v>
      </c>
      <c r="D27" s="36">
        <v>76</v>
      </c>
      <c r="E27" s="36">
        <v>131</v>
      </c>
      <c r="F27" s="36">
        <v>68</v>
      </c>
      <c r="G27" s="37">
        <v>79</v>
      </c>
      <c r="H27" s="101">
        <f t="shared" si="0"/>
        <v>0.1875</v>
      </c>
      <c r="I27" s="101">
        <f t="shared" si="1"/>
        <v>0.7236842105263158</v>
      </c>
      <c r="J27" s="100">
        <f t="shared" si="1"/>
        <v>-0.48091603053435117</v>
      </c>
      <c r="K27" s="147">
        <f t="shared" si="1"/>
        <v>0.16176470588235295</v>
      </c>
      <c r="L27" s="70">
        <f t="shared" si="2"/>
        <v>0.020151133501259445</v>
      </c>
      <c r="M27" s="70">
        <f t="shared" si="3"/>
        <v>0.021701884637350087</v>
      </c>
      <c r="N27" s="69">
        <f t="shared" si="4"/>
        <v>0.035939643347050756</v>
      </c>
      <c r="O27" s="69">
        <f t="shared" si="4"/>
        <v>0.020047169811320754</v>
      </c>
      <c r="P27" s="157">
        <f t="shared" si="4"/>
        <v>0.022925130586186882</v>
      </c>
    </row>
    <row r="28" spans="1:16" ht="12.75" customHeight="1">
      <c r="A28" s="432"/>
      <c r="B28" s="229" t="s">
        <v>247</v>
      </c>
      <c r="C28" s="28">
        <v>9</v>
      </c>
      <c r="D28" s="28">
        <v>11</v>
      </c>
      <c r="E28" s="28">
        <v>26</v>
      </c>
      <c r="F28" s="28">
        <v>7</v>
      </c>
      <c r="G28" s="29">
        <v>15</v>
      </c>
      <c r="H28" s="103">
        <f t="shared" si="0"/>
        <v>0.2222222222222222</v>
      </c>
      <c r="I28" s="103">
        <f t="shared" si="1"/>
        <v>1.3636363636363635</v>
      </c>
      <c r="J28" s="102">
        <f t="shared" si="1"/>
        <v>-0.7307692307692307</v>
      </c>
      <c r="K28" s="146">
        <f t="shared" si="1"/>
        <v>1.1428571428571428</v>
      </c>
      <c r="L28" s="84">
        <f t="shared" si="2"/>
        <v>0.0028337531486146094</v>
      </c>
      <c r="M28" s="84">
        <f t="shared" si="3"/>
        <v>0.0031410622501427754</v>
      </c>
      <c r="N28" s="83">
        <f t="shared" si="4"/>
        <v>0.007133058984910837</v>
      </c>
      <c r="O28" s="83">
        <f t="shared" si="4"/>
        <v>0.002063679245283019</v>
      </c>
      <c r="P28" s="156">
        <f t="shared" si="4"/>
        <v>0.004352872896111433</v>
      </c>
    </row>
    <row r="29" spans="1:16" ht="12.75" customHeight="1">
      <c r="A29" s="432"/>
      <c r="B29" s="228" t="s">
        <v>248</v>
      </c>
      <c r="C29" s="36">
        <v>54</v>
      </c>
      <c r="D29" s="36">
        <v>61</v>
      </c>
      <c r="E29" s="36">
        <v>89</v>
      </c>
      <c r="F29" s="36">
        <v>69</v>
      </c>
      <c r="G29" s="37">
        <v>51</v>
      </c>
      <c r="H29" s="101">
        <f t="shared" si="0"/>
        <v>0.12962962962962962</v>
      </c>
      <c r="I29" s="101">
        <f t="shared" si="1"/>
        <v>0.45901639344262296</v>
      </c>
      <c r="J29" s="100">
        <f t="shared" si="1"/>
        <v>-0.2247191011235955</v>
      </c>
      <c r="K29" s="147">
        <f t="shared" si="1"/>
        <v>-0.2608695652173913</v>
      </c>
      <c r="L29" s="70">
        <f t="shared" si="2"/>
        <v>0.01700251889168766</v>
      </c>
      <c r="M29" s="70">
        <f t="shared" si="3"/>
        <v>0.017418617932609938</v>
      </c>
      <c r="N29" s="69">
        <f t="shared" si="4"/>
        <v>0.024417009602194787</v>
      </c>
      <c r="O29" s="69">
        <f t="shared" si="4"/>
        <v>0.02034198113207547</v>
      </c>
      <c r="P29" s="157">
        <f t="shared" si="4"/>
        <v>0.014799767846778875</v>
      </c>
    </row>
    <row r="30" spans="1:16" ht="12.75" customHeight="1">
      <c r="A30" s="432"/>
      <c r="B30" s="229" t="s">
        <v>249</v>
      </c>
      <c r="C30" s="28">
        <v>94</v>
      </c>
      <c r="D30" s="28">
        <v>87</v>
      </c>
      <c r="E30" s="28">
        <v>93</v>
      </c>
      <c r="F30" s="28">
        <v>84</v>
      </c>
      <c r="G30" s="29">
        <v>94</v>
      </c>
      <c r="H30" s="103">
        <f t="shared" si="0"/>
        <v>-0.07446808510638298</v>
      </c>
      <c r="I30" s="103">
        <f t="shared" si="1"/>
        <v>0.06896551724137931</v>
      </c>
      <c r="J30" s="102">
        <f t="shared" si="1"/>
        <v>-0.0967741935483871</v>
      </c>
      <c r="K30" s="146">
        <f t="shared" si="1"/>
        <v>0.11904761904761904</v>
      </c>
      <c r="L30" s="84">
        <f t="shared" si="2"/>
        <v>0.02959697732997481</v>
      </c>
      <c r="M30" s="84">
        <f t="shared" si="3"/>
        <v>0.02484294688749286</v>
      </c>
      <c r="N30" s="83"/>
      <c r="O30" s="83"/>
      <c r="P30" s="156"/>
    </row>
    <row r="31" spans="1:16" ht="12.75" customHeight="1">
      <c r="A31" s="432"/>
      <c r="B31" s="228" t="s">
        <v>250</v>
      </c>
      <c r="C31" s="36">
        <v>23</v>
      </c>
      <c r="D31" s="36">
        <v>27</v>
      </c>
      <c r="E31" s="36">
        <v>30</v>
      </c>
      <c r="F31" s="36">
        <v>18</v>
      </c>
      <c r="G31" s="37">
        <v>28</v>
      </c>
      <c r="H31" s="101">
        <f t="shared" si="0"/>
        <v>0.17391304347826086</v>
      </c>
      <c r="I31" s="101">
        <f t="shared" si="1"/>
        <v>0.1111111111111111</v>
      </c>
      <c r="J31" s="100">
        <f t="shared" si="1"/>
        <v>-0.4</v>
      </c>
      <c r="K31" s="147">
        <f t="shared" si="1"/>
        <v>0.5555555555555556</v>
      </c>
      <c r="L31" s="70">
        <f t="shared" si="2"/>
        <v>0.007241813602015114</v>
      </c>
      <c r="M31" s="70">
        <f t="shared" si="3"/>
        <v>0.007709880068532267</v>
      </c>
      <c r="N31" s="69">
        <f t="shared" si="4"/>
        <v>0.00823045267489712</v>
      </c>
      <c r="O31" s="69">
        <f t="shared" si="4"/>
        <v>0.005306603773584905</v>
      </c>
      <c r="P31" s="157">
        <f t="shared" si="4"/>
        <v>0.00812536273940801</v>
      </c>
    </row>
    <row r="32" spans="1:16" ht="12.75" customHeight="1">
      <c r="A32" s="432"/>
      <c r="B32" s="229" t="s">
        <v>251</v>
      </c>
      <c r="C32" s="28">
        <v>35</v>
      </c>
      <c r="D32" s="28">
        <v>22</v>
      </c>
      <c r="E32" s="28">
        <v>24</v>
      </c>
      <c r="F32" s="28">
        <v>22</v>
      </c>
      <c r="G32" s="29">
        <v>37</v>
      </c>
      <c r="H32" s="103">
        <f t="shared" si="0"/>
        <v>-0.37142857142857144</v>
      </c>
      <c r="I32" s="103">
        <f t="shared" si="1"/>
        <v>0.09090909090909091</v>
      </c>
      <c r="J32" s="102">
        <f t="shared" si="1"/>
        <v>-0.08333333333333333</v>
      </c>
      <c r="K32" s="146">
        <f t="shared" si="1"/>
        <v>0.6818181818181818</v>
      </c>
      <c r="L32" s="84">
        <f t="shared" si="2"/>
        <v>0.01102015113350126</v>
      </c>
      <c r="M32" s="84">
        <f t="shared" si="3"/>
        <v>0.006282124500285551</v>
      </c>
      <c r="N32" s="83">
        <f t="shared" si="4"/>
        <v>0.006584362139917695</v>
      </c>
      <c r="O32" s="83">
        <f t="shared" si="4"/>
        <v>0.006485849056603774</v>
      </c>
      <c r="P32" s="156">
        <f t="shared" si="4"/>
        <v>0.010737086477074869</v>
      </c>
    </row>
    <row r="33" spans="1:16" ht="12.75" customHeight="1">
      <c r="A33" s="432"/>
      <c r="B33" s="228" t="s">
        <v>252</v>
      </c>
      <c r="C33" s="36">
        <v>29</v>
      </c>
      <c r="D33" s="36">
        <v>43</v>
      </c>
      <c r="E33" s="36">
        <v>40</v>
      </c>
      <c r="F33" s="36">
        <v>53</v>
      </c>
      <c r="G33" s="37">
        <v>30</v>
      </c>
      <c r="H33" s="101">
        <f t="shared" si="0"/>
        <v>0.4827586206896552</v>
      </c>
      <c r="I33" s="101">
        <f t="shared" si="1"/>
        <v>-0.06976744186046512</v>
      </c>
      <c r="J33" s="100">
        <f t="shared" si="1"/>
        <v>0.325</v>
      </c>
      <c r="K33" s="147">
        <f t="shared" si="1"/>
        <v>-0.4339622641509434</v>
      </c>
      <c r="L33" s="70">
        <f t="shared" si="2"/>
        <v>0.009130982367758186</v>
      </c>
      <c r="M33" s="70">
        <f t="shared" si="3"/>
        <v>0.012278697886921758</v>
      </c>
      <c r="N33" s="69">
        <f t="shared" si="4"/>
        <v>0.010973936899862825</v>
      </c>
      <c r="O33" s="69">
        <f t="shared" si="4"/>
        <v>0.015625</v>
      </c>
      <c r="P33" s="157">
        <f t="shared" si="4"/>
        <v>0.008705745792222866</v>
      </c>
    </row>
    <row r="34" spans="1:16" ht="12.75" customHeight="1">
      <c r="A34" s="432"/>
      <c r="B34" s="229" t="s">
        <v>253</v>
      </c>
      <c r="C34" s="28">
        <v>7</v>
      </c>
      <c r="D34" s="28">
        <v>0</v>
      </c>
      <c r="E34" s="28">
        <v>0</v>
      </c>
      <c r="F34" s="28">
        <v>2</v>
      </c>
      <c r="G34" s="29">
        <v>3</v>
      </c>
      <c r="H34" s="103">
        <f t="shared" si="0"/>
        <v>-1</v>
      </c>
      <c r="I34" s="103" t="str">
        <f t="shared" si="1"/>
        <v>NC</v>
      </c>
      <c r="J34" s="102" t="str">
        <f t="shared" si="1"/>
        <v>NC</v>
      </c>
      <c r="K34" s="146">
        <f t="shared" si="1"/>
        <v>0.5</v>
      </c>
      <c r="L34" s="84">
        <f t="shared" si="2"/>
        <v>0.002204030226700252</v>
      </c>
      <c r="M34" s="84">
        <f t="shared" si="3"/>
        <v>0</v>
      </c>
      <c r="N34" s="83">
        <f t="shared" si="4"/>
        <v>0</v>
      </c>
      <c r="O34" s="83">
        <f t="shared" si="4"/>
        <v>0.0005896226415094339</v>
      </c>
      <c r="P34" s="156">
        <f t="shared" si="4"/>
        <v>0.0008705745792222867</v>
      </c>
    </row>
    <row r="35" spans="1:16" ht="12.75" customHeight="1">
      <c r="A35" s="432"/>
      <c r="B35" s="228" t="s">
        <v>254</v>
      </c>
      <c r="C35" s="36">
        <v>3</v>
      </c>
      <c r="D35" s="36">
        <v>3</v>
      </c>
      <c r="E35" s="36">
        <v>3</v>
      </c>
      <c r="F35" s="36">
        <v>5</v>
      </c>
      <c r="G35" s="37">
        <v>3</v>
      </c>
      <c r="H35" s="101">
        <f t="shared" si="0"/>
        <v>0</v>
      </c>
      <c r="I35" s="101">
        <f t="shared" si="1"/>
        <v>0</v>
      </c>
      <c r="J35" s="100">
        <f t="shared" si="1"/>
        <v>0.6666666666666666</v>
      </c>
      <c r="K35" s="147">
        <f t="shared" si="1"/>
        <v>-0.4</v>
      </c>
      <c r="L35" s="70">
        <f t="shared" si="2"/>
        <v>0.0009445843828715365</v>
      </c>
      <c r="M35" s="70">
        <f t="shared" si="3"/>
        <v>0.0008566533409480297</v>
      </c>
      <c r="N35" s="69">
        <f t="shared" si="4"/>
        <v>0.0008230452674897119</v>
      </c>
      <c r="O35" s="69">
        <f t="shared" si="4"/>
        <v>0.001474056603773585</v>
      </c>
      <c r="P35" s="157">
        <f t="shared" si="4"/>
        <v>0.0008705745792222867</v>
      </c>
    </row>
    <row r="36" spans="1:16" ht="12.75" customHeight="1">
      <c r="A36" s="432"/>
      <c r="B36" s="229" t="s">
        <v>255</v>
      </c>
      <c r="C36" s="28">
        <v>26</v>
      </c>
      <c r="D36" s="28">
        <v>31</v>
      </c>
      <c r="E36" s="28">
        <v>26</v>
      </c>
      <c r="F36" s="28">
        <v>30</v>
      </c>
      <c r="G36" s="29">
        <v>24</v>
      </c>
      <c r="H36" s="103">
        <f t="shared" si="0"/>
        <v>0.19230769230769232</v>
      </c>
      <c r="I36" s="103">
        <f t="shared" si="1"/>
        <v>-0.16129032258064516</v>
      </c>
      <c r="J36" s="102">
        <f t="shared" si="1"/>
        <v>0.15384615384615385</v>
      </c>
      <c r="K36" s="146">
        <f t="shared" si="1"/>
        <v>-0.2</v>
      </c>
      <c r="L36" s="84">
        <f t="shared" si="2"/>
        <v>0.00818639798488665</v>
      </c>
      <c r="M36" s="84">
        <f t="shared" si="3"/>
        <v>0.00885208452312964</v>
      </c>
      <c r="N36" s="83">
        <f t="shared" si="4"/>
        <v>0.007133058984910837</v>
      </c>
      <c r="O36" s="83">
        <f t="shared" si="4"/>
        <v>0.00884433962264151</v>
      </c>
      <c r="P36" s="156">
        <f t="shared" si="4"/>
        <v>0.006964596633778294</v>
      </c>
    </row>
    <row r="37" spans="1:16" ht="12.75" customHeight="1">
      <c r="A37" s="432"/>
      <c r="B37" s="228" t="s">
        <v>256</v>
      </c>
      <c r="C37" s="36">
        <v>49</v>
      </c>
      <c r="D37" s="36">
        <v>44</v>
      </c>
      <c r="E37" s="36">
        <v>43</v>
      </c>
      <c r="F37" s="36">
        <v>36</v>
      </c>
      <c r="G37" s="37">
        <v>53</v>
      </c>
      <c r="H37" s="101">
        <f t="shared" si="0"/>
        <v>-0.10204081632653061</v>
      </c>
      <c r="I37" s="101">
        <f t="shared" si="1"/>
        <v>-0.022727272727272728</v>
      </c>
      <c r="J37" s="100">
        <f t="shared" si="1"/>
        <v>-0.16279069767441862</v>
      </c>
      <c r="K37" s="147">
        <f t="shared" si="1"/>
        <v>0.4722222222222222</v>
      </c>
      <c r="L37" s="70">
        <f t="shared" si="2"/>
        <v>0.015428211586901764</v>
      </c>
      <c r="M37" s="70">
        <f t="shared" si="3"/>
        <v>0.012564249000571102</v>
      </c>
      <c r="N37" s="69">
        <f t="shared" si="4"/>
        <v>0.011796982167352537</v>
      </c>
      <c r="O37" s="69">
        <f t="shared" si="4"/>
        <v>0.01061320754716981</v>
      </c>
      <c r="P37" s="157">
        <f t="shared" si="4"/>
        <v>0.015380150899593732</v>
      </c>
    </row>
    <row r="38" spans="1:16" ht="12.75" customHeight="1">
      <c r="A38" s="432"/>
      <c r="B38" s="229" t="s">
        <v>257</v>
      </c>
      <c r="C38" s="28">
        <v>6</v>
      </c>
      <c r="D38" s="28">
        <v>12</v>
      </c>
      <c r="E38" s="28">
        <v>5</v>
      </c>
      <c r="F38" s="28">
        <v>4</v>
      </c>
      <c r="G38" s="29">
        <v>7</v>
      </c>
      <c r="H38" s="103">
        <f t="shared" si="0"/>
        <v>1</v>
      </c>
      <c r="I38" s="103">
        <f t="shared" si="1"/>
        <v>-0.5833333333333334</v>
      </c>
      <c r="J38" s="102">
        <f t="shared" si="1"/>
        <v>-0.2</v>
      </c>
      <c r="K38" s="146">
        <f t="shared" si="1"/>
        <v>0.75</v>
      </c>
      <c r="L38" s="84">
        <f t="shared" si="2"/>
        <v>0.001889168765743073</v>
      </c>
      <c r="M38" s="84">
        <f t="shared" si="3"/>
        <v>0.0034266133637921186</v>
      </c>
      <c r="N38" s="83">
        <f t="shared" si="4"/>
        <v>0.0013717421124828531</v>
      </c>
      <c r="O38" s="83">
        <f t="shared" si="4"/>
        <v>0.0011792452830188679</v>
      </c>
      <c r="P38" s="156">
        <f t="shared" si="4"/>
        <v>0.0020313406848520023</v>
      </c>
    </row>
    <row r="39" spans="1:16" ht="12.75" customHeight="1">
      <c r="A39" s="432"/>
      <c r="B39" s="228" t="s">
        <v>258</v>
      </c>
      <c r="C39" s="36">
        <v>16</v>
      </c>
      <c r="D39" s="36">
        <v>13</v>
      </c>
      <c r="E39" s="36">
        <v>19</v>
      </c>
      <c r="F39" s="36">
        <v>15</v>
      </c>
      <c r="G39" s="37">
        <v>23</v>
      </c>
      <c r="H39" s="101">
        <f t="shared" si="0"/>
        <v>-0.1875</v>
      </c>
      <c r="I39" s="101">
        <f t="shared" si="1"/>
        <v>0.46153846153846156</v>
      </c>
      <c r="J39" s="100">
        <f t="shared" si="1"/>
        <v>-0.21052631578947367</v>
      </c>
      <c r="K39" s="147">
        <f t="shared" si="1"/>
        <v>0.5333333333333333</v>
      </c>
      <c r="L39" s="70">
        <f t="shared" si="2"/>
        <v>0.005037783375314861</v>
      </c>
      <c r="M39" s="70">
        <f t="shared" si="3"/>
        <v>0.0037121644774414622</v>
      </c>
      <c r="N39" s="69">
        <f t="shared" si="4"/>
        <v>0.005212620027434842</v>
      </c>
      <c r="O39" s="69">
        <f t="shared" si="4"/>
        <v>0.004422169811320755</v>
      </c>
      <c r="P39" s="157">
        <f t="shared" si="4"/>
        <v>0.006674405107370864</v>
      </c>
    </row>
    <row r="40" spans="1:16" ht="12.75" customHeight="1">
      <c r="A40" s="432"/>
      <c r="B40" s="229" t="s">
        <v>327</v>
      </c>
      <c r="C40" s="28">
        <v>0</v>
      </c>
      <c r="D40" s="28">
        <v>0</v>
      </c>
      <c r="E40" s="28">
        <v>0</v>
      </c>
      <c r="F40" s="28">
        <v>1</v>
      </c>
      <c r="G40" s="29">
        <v>0</v>
      </c>
      <c r="H40" s="103" t="str">
        <f t="shared" si="0"/>
        <v>NC</v>
      </c>
      <c r="I40" s="103" t="str">
        <f t="shared" si="1"/>
        <v>NC</v>
      </c>
      <c r="J40" s="102" t="str">
        <f t="shared" si="1"/>
        <v>NC</v>
      </c>
      <c r="K40" s="146">
        <f t="shared" si="1"/>
        <v>-1</v>
      </c>
      <c r="L40" s="84">
        <f t="shared" si="2"/>
        <v>0</v>
      </c>
      <c r="M40" s="84">
        <f t="shared" si="3"/>
        <v>0</v>
      </c>
      <c r="N40" s="83">
        <f t="shared" si="4"/>
        <v>0</v>
      </c>
      <c r="O40" s="83">
        <f t="shared" si="4"/>
        <v>0.00029481132075471697</v>
      </c>
      <c r="P40" s="156">
        <f t="shared" si="4"/>
        <v>0</v>
      </c>
    </row>
    <row r="41" spans="1:16" ht="12.75" customHeight="1">
      <c r="A41" s="432"/>
      <c r="B41" s="228" t="s">
        <v>259</v>
      </c>
      <c r="C41" s="36">
        <v>39</v>
      </c>
      <c r="D41" s="36">
        <v>46</v>
      </c>
      <c r="E41" s="36">
        <v>39</v>
      </c>
      <c r="F41" s="36">
        <v>31</v>
      </c>
      <c r="G41" s="37">
        <v>51</v>
      </c>
      <c r="H41" s="101">
        <f t="shared" si="0"/>
        <v>0.1794871794871795</v>
      </c>
      <c r="I41" s="101">
        <f t="shared" si="1"/>
        <v>-0.15217391304347827</v>
      </c>
      <c r="J41" s="100">
        <f t="shared" si="1"/>
        <v>-0.20512820512820512</v>
      </c>
      <c r="K41" s="147">
        <f t="shared" si="1"/>
        <v>0.6451612903225806</v>
      </c>
      <c r="L41" s="70">
        <f t="shared" si="2"/>
        <v>0.012279596977329974</v>
      </c>
      <c r="M41" s="70">
        <f t="shared" si="3"/>
        <v>0.013135351227869789</v>
      </c>
      <c r="N41" s="69">
        <f t="shared" si="4"/>
        <v>0.010699588477366255</v>
      </c>
      <c r="O41" s="69">
        <f t="shared" si="4"/>
        <v>0.009139150943396226</v>
      </c>
      <c r="P41" s="157">
        <f t="shared" si="4"/>
        <v>0.014799767846778875</v>
      </c>
    </row>
    <row r="42" spans="1:16" ht="12.75" customHeight="1">
      <c r="A42" s="14"/>
      <c r="B42" s="229" t="s">
        <v>260</v>
      </c>
      <c r="C42" s="28">
        <v>24</v>
      </c>
      <c r="D42" s="28">
        <v>25</v>
      </c>
      <c r="E42" s="28">
        <v>27</v>
      </c>
      <c r="F42" s="28">
        <v>27</v>
      </c>
      <c r="G42" s="29">
        <v>33</v>
      </c>
      <c r="H42" s="103">
        <f t="shared" si="0"/>
        <v>0.041666666666666664</v>
      </c>
      <c r="I42" s="103">
        <f t="shared" si="1"/>
        <v>0.08</v>
      </c>
      <c r="J42" s="102">
        <f t="shared" si="1"/>
        <v>0</v>
      </c>
      <c r="K42" s="146">
        <f t="shared" si="1"/>
        <v>0.2222222222222222</v>
      </c>
      <c r="L42" s="84">
        <f t="shared" si="2"/>
        <v>0.007556675062972292</v>
      </c>
      <c r="M42" s="84">
        <f t="shared" si="3"/>
        <v>0.007138777841233581</v>
      </c>
      <c r="N42" s="83">
        <f t="shared" si="4"/>
        <v>0.007407407407407408</v>
      </c>
      <c r="O42" s="83">
        <f t="shared" si="4"/>
        <v>0.007959905660377358</v>
      </c>
      <c r="P42" s="156">
        <f t="shared" si="4"/>
        <v>0.009576320371445153</v>
      </c>
    </row>
    <row r="43" spans="2:16" ht="12.75">
      <c r="B43" s="228" t="s">
        <v>261</v>
      </c>
      <c r="C43" s="36">
        <v>65</v>
      </c>
      <c r="D43" s="36">
        <v>75</v>
      </c>
      <c r="E43" s="36">
        <v>73</v>
      </c>
      <c r="F43" s="36">
        <v>62</v>
      </c>
      <c r="G43" s="37">
        <v>76</v>
      </c>
      <c r="H43" s="101">
        <f t="shared" si="0"/>
        <v>0.15384615384615385</v>
      </c>
      <c r="I43" s="101">
        <f t="shared" si="1"/>
        <v>-0.02666666666666667</v>
      </c>
      <c r="J43" s="100">
        <f t="shared" si="1"/>
        <v>-0.1506849315068493</v>
      </c>
      <c r="K43" s="147">
        <f t="shared" si="1"/>
        <v>0.22580645161290322</v>
      </c>
      <c r="L43" s="70">
        <f t="shared" si="2"/>
        <v>0.020465994962216624</v>
      </c>
      <c r="M43" s="70">
        <f t="shared" si="3"/>
        <v>0.02141633352370074</v>
      </c>
      <c r="N43" s="69">
        <f t="shared" si="4"/>
        <v>0.020027434842249656</v>
      </c>
      <c r="O43" s="69">
        <f t="shared" si="4"/>
        <v>0.018278301886792452</v>
      </c>
      <c r="P43" s="157">
        <f t="shared" si="4"/>
        <v>0.022054556006964595</v>
      </c>
    </row>
    <row r="44" spans="2:16" ht="12.75">
      <c r="B44" s="229" t="s">
        <v>262</v>
      </c>
      <c r="C44" s="28">
        <v>66</v>
      </c>
      <c r="D44" s="28">
        <v>96</v>
      </c>
      <c r="E44" s="28">
        <v>87</v>
      </c>
      <c r="F44" s="28">
        <v>71</v>
      </c>
      <c r="G44" s="29">
        <v>73</v>
      </c>
      <c r="H44" s="103">
        <f t="shared" si="0"/>
        <v>0.45454545454545453</v>
      </c>
      <c r="I44" s="103">
        <f t="shared" si="1"/>
        <v>-0.09375</v>
      </c>
      <c r="J44" s="102">
        <f t="shared" si="1"/>
        <v>-0.1839080459770115</v>
      </c>
      <c r="K44" s="146">
        <f t="shared" si="1"/>
        <v>0.028169014084507043</v>
      </c>
      <c r="L44" s="84">
        <f t="shared" si="2"/>
        <v>0.020780856423173802</v>
      </c>
      <c r="M44" s="84">
        <f t="shared" si="3"/>
        <v>0.02741290691033695</v>
      </c>
      <c r="N44" s="83">
        <f t="shared" si="4"/>
        <v>0.023868312757201648</v>
      </c>
      <c r="O44" s="83">
        <f t="shared" si="4"/>
        <v>0.020931603773584904</v>
      </c>
      <c r="P44" s="156">
        <f t="shared" si="4"/>
        <v>0.02118398142774231</v>
      </c>
    </row>
    <row r="45" spans="2:16" ht="12.75">
      <c r="B45" s="228" t="s">
        <v>263</v>
      </c>
      <c r="C45" s="36">
        <v>96</v>
      </c>
      <c r="D45" s="36">
        <v>122</v>
      </c>
      <c r="E45" s="36">
        <v>104</v>
      </c>
      <c r="F45" s="36">
        <v>116</v>
      </c>
      <c r="G45" s="37">
        <v>93</v>
      </c>
      <c r="H45" s="101">
        <f t="shared" si="0"/>
        <v>0.2708333333333333</v>
      </c>
      <c r="I45" s="101">
        <f t="shared" si="1"/>
        <v>-0.14754098360655737</v>
      </c>
      <c r="J45" s="100">
        <f t="shared" si="1"/>
        <v>0.11538461538461539</v>
      </c>
      <c r="K45" s="147">
        <f t="shared" si="1"/>
        <v>-0.19827586206896552</v>
      </c>
      <c r="L45" s="70">
        <f t="shared" si="2"/>
        <v>0.030226700251889168</v>
      </c>
      <c r="M45" s="70">
        <f t="shared" si="3"/>
        <v>0.034837235865219876</v>
      </c>
      <c r="N45" s="69">
        <f t="shared" si="4"/>
        <v>0.02853223593964335</v>
      </c>
      <c r="O45" s="69">
        <f t="shared" si="4"/>
        <v>0.03419811320754717</v>
      </c>
      <c r="P45" s="157">
        <f t="shared" si="4"/>
        <v>0.026987811955890888</v>
      </c>
    </row>
    <row r="46" spans="2:16" ht="12.75">
      <c r="B46" s="229" t="s">
        <v>264</v>
      </c>
      <c r="C46" s="28">
        <v>4</v>
      </c>
      <c r="D46" s="28">
        <v>5</v>
      </c>
      <c r="E46" s="28">
        <v>4</v>
      </c>
      <c r="F46" s="28">
        <v>1</v>
      </c>
      <c r="G46" s="29">
        <v>2</v>
      </c>
      <c r="H46" s="103">
        <f t="shared" si="0"/>
        <v>0.25</v>
      </c>
      <c r="I46" s="103">
        <f t="shared" si="1"/>
        <v>-0.2</v>
      </c>
      <c r="J46" s="102">
        <f t="shared" si="1"/>
        <v>-0.75</v>
      </c>
      <c r="K46" s="146">
        <f t="shared" si="1"/>
        <v>1</v>
      </c>
      <c r="L46" s="84">
        <f t="shared" si="2"/>
        <v>0.0012594458438287153</v>
      </c>
      <c r="M46" s="84">
        <f t="shared" si="3"/>
        <v>0.0014277555682467161</v>
      </c>
      <c r="N46" s="83">
        <f t="shared" si="4"/>
        <v>0.0010973936899862826</v>
      </c>
      <c r="O46" s="83">
        <f t="shared" si="4"/>
        <v>0.00029481132075471697</v>
      </c>
      <c r="P46" s="156">
        <f t="shared" si="4"/>
        <v>0.0005803830528148578</v>
      </c>
    </row>
    <row r="47" spans="2:16" ht="12.75">
      <c r="B47" s="228" t="s">
        <v>265</v>
      </c>
      <c r="C47" s="36">
        <v>84</v>
      </c>
      <c r="D47" s="36">
        <v>120</v>
      </c>
      <c r="E47" s="36">
        <v>136</v>
      </c>
      <c r="F47" s="36">
        <v>98</v>
      </c>
      <c r="G47" s="37">
        <v>117</v>
      </c>
      <c r="H47" s="101">
        <f t="shared" si="0"/>
        <v>0.42857142857142855</v>
      </c>
      <c r="I47" s="101">
        <f t="shared" si="1"/>
        <v>0.13333333333333333</v>
      </c>
      <c r="J47" s="100">
        <f t="shared" si="1"/>
        <v>-0.27941176470588236</v>
      </c>
      <c r="K47" s="147">
        <f t="shared" si="1"/>
        <v>0.19387755102040816</v>
      </c>
      <c r="L47" s="70">
        <f t="shared" si="2"/>
        <v>0.02644836272040302</v>
      </c>
      <c r="M47" s="70">
        <f t="shared" si="3"/>
        <v>0.034266133637921185</v>
      </c>
      <c r="N47" s="69">
        <f t="shared" si="4"/>
        <v>0.03731138545953361</v>
      </c>
      <c r="O47" s="69">
        <f t="shared" si="4"/>
        <v>0.028891509433962265</v>
      </c>
      <c r="P47" s="157">
        <f t="shared" si="4"/>
        <v>0.033952408589669185</v>
      </c>
    </row>
    <row r="48" spans="2:16" ht="12.75">
      <c r="B48" s="229" t="s">
        <v>266</v>
      </c>
      <c r="C48" s="28">
        <v>100</v>
      </c>
      <c r="D48" s="28">
        <v>119</v>
      </c>
      <c r="E48" s="28">
        <v>122</v>
      </c>
      <c r="F48" s="28">
        <v>111</v>
      </c>
      <c r="G48" s="29">
        <v>102</v>
      </c>
      <c r="H48" s="103">
        <f t="shared" si="0"/>
        <v>0.19</v>
      </c>
      <c r="I48" s="103">
        <f t="shared" si="1"/>
        <v>0.025210084033613446</v>
      </c>
      <c r="J48" s="102">
        <f t="shared" si="1"/>
        <v>-0.09016393442622951</v>
      </c>
      <c r="K48" s="146">
        <f t="shared" si="1"/>
        <v>-0.08108108108108109</v>
      </c>
      <c r="L48" s="84">
        <f t="shared" si="2"/>
        <v>0.031486146095717885</v>
      </c>
      <c r="M48" s="84">
        <f t="shared" si="3"/>
        <v>0.03398058252427184</v>
      </c>
      <c r="N48" s="83">
        <f t="shared" si="4"/>
        <v>0.03347050754458162</v>
      </c>
      <c r="O48" s="83">
        <f t="shared" si="4"/>
        <v>0.03272405660377359</v>
      </c>
      <c r="P48" s="156">
        <f t="shared" si="4"/>
        <v>0.02959953569355775</v>
      </c>
    </row>
    <row r="49" spans="2:16" ht="12.75">
      <c r="B49" s="228" t="s">
        <v>267</v>
      </c>
      <c r="C49" s="36">
        <v>23</v>
      </c>
      <c r="D49" s="36">
        <v>11</v>
      </c>
      <c r="E49" s="36">
        <v>27</v>
      </c>
      <c r="F49" s="36">
        <v>15</v>
      </c>
      <c r="G49" s="37">
        <v>65</v>
      </c>
      <c r="H49" s="101">
        <f t="shared" si="0"/>
        <v>-0.5217391304347826</v>
      </c>
      <c r="I49" s="101">
        <f t="shared" si="1"/>
        <v>1.4545454545454546</v>
      </c>
      <c r="J49" s="100">
        <f t="shared" si="1"/>
        <v>-0.4444444444444444</v>
      </c>
      <c r="K49" s="147">
        <f t="shared" si="1"/>
        <v>3.3333333333333335</v>
      </c>
      <c r="L49" s="70">
        <f t="shared" si="2"/>
        <v>0.007241813602015114</v>
      </c>
      <c r="M49" s="70">
        <f t="shared" si="3"/>
        <v>0.0031410622501427754</v>
      </c>
      <c r="N49" s="69">
        <f t="shared" si="4"/>
        <v>0.007407407407407408</v>
      </c>
      <c r="O49" s="69">
        <f t="shared" si="4"/>
        <v>0.004422169811320755</v>
      </c>
      <c r="P49" s="157">
        <f t="shared" si="4"/>
        <v>0.01886244921648288</v>
      </c>
    </row>
    <row r="50" spans="2:16" ht="12.75">
      <c r="B50" s="229" t="s">
        <v>268</v>
      </c>
      <c r="C50" s="28">
        <v>90</v>
      </c>
      <c r="D50" s="28">
        <v>86</v>
      </c>
      <c r="E50" s="28">
        <v>106</v>
      </c>
      <c r="F50" s="28">
        <v>89</v>
      </c>
      <c r="G50" s="29">
        <v>88</v>
      </c>
      <c r="H50" s="103">
        <f t="shared" si="0"/>
        <v>-0.044444444444444446</v>
      </c>
      <c r="I50" s="103">
        <f t="shared" si="1"/>
        <v>0.23255813953488372</v>
      </c>
      <c r="J50" s="102">
        <f t="shared" si="1"/>
        <v>-0.16037735849056603</v>
      </c>
      <c r="K50" s="146">
        <f t="shared" si="1"/>
        <v>-0.011235955056179775</v>
      </c>
      <c r="L50" s="84">
        <f t="shared" si="2"/>
        <v>0.028337531486146095</v>
      </c>
      <c r="M50" s="84">
        <f t="shared" si="3"/>
        <v>0.024557395773843516</v>
      </c>
      <c r="N50" s="83">
        <f t="shared" si="4"/>
        <v>0.029080932784636488</v>
      </c>
      <c r="O50" s="83">
        <f t="shared" si="4"/>
        <v>0.026238207547169812</v>
      </c>
      <c r="P50" s="156">
        <f t="shared" si="4"/>
        <v>0.025536854323853744</v>
      </c>
    </row>
    <row r="51" spans="2:16" ht="13.5" thickBot="1">
      <c r="B51" s="228" t="s">
        <v>269</v>
      </c>
      <c r="C51" s="257">
        <v>28</v>
      </c>
      <c r="D51" s="257">
        <v>31</v>
      </c>
      <c r="E51" s="257">
        <v>29</v>
      </c>
      <c r="F51" s="257">
        <v>27</v>
      </c>
      <c r="G51" s="258">
        <v>23</v>
      </c>
      <c r="H51" s="260">
        <f t="shared" si="0"/>
        <v>0.10714285714285714</v>
      </c>
      <c r="I51" s="260">
        <f t="shared" si="1"/>
        <v>-0.06451612903225806</v>
      </c>
      <c r="J51" s="259">
        <f t="shared" si="1"/>
        <v>-0.06896551724137931</v>
      </c>
      <c r="K51" s="261">
        <f t="shared" si="1"/>
        <v>-0.14814814814814814</v>
      </c>
      <c r="L51" s="263">
        <f t="shared" si="2"/>
        <v>0.008816120906801008</v>
      </c>
      <c r="M51" s="263">
        <f t="shared" si="3"/>
        <v>0.00885208452312964</v>
      </c>
      <c r="N51" s="262">
        <f t="shared" si="4"/>
        <v>0.007956104252400549</v>
      </c>
      <c r="O51" s="262">
        <f t="shared" si="4"/>
        <v>0.007959905660377358</v>
      </c>
      <c r="P51" s="289">
        <f t="shared" si="4"/>
        <v>0.006674405107370864</v>
      </c>
    </row>
    <row r="52" spans="2:16" ht="13.5" thickBot="1">
      <c r="B52" s="250" t="s">
        <v>0</v>
      </c>
      <c r="C52" s="251">
        <f>SUM(C6:C51)</f>
        <v>3176</v>
      </c>
      <c r="D52" s="251">
        <f>SUM(D6:D51)</f>
        <v>3502</v>
      </c>
      <c r="E52" s="251">
        <f>SUM(E6:E51)</f>
        <v>3645</v>
      </c>
      <c r="F52" s="251">
        <f>SUM(F6:F51)</f>
        <v>3392</v>
      </c>
      <c r="G52" s="247">
        <f>SUM(G6:G51)</f>
        <v>3446</v>
      </c>
      <c r="H52" s="253">
        <f>IF(ISERROR((+D52-C52)/C52),"NC",(+D52-C52)/C52)</f>
        <v>0.1026448362720403</v>
      </c>
      <c r="I52" s="253">
        <f>IF(ISERROR((+E52-D52)/D52),"NC",(+E52-D52)/D52)</f>
        <v>0.04083380925185608</v>
      </c>
      <c r="J52" s="252">
        <f>IF(ISERROR((+F52-E52)/E52),"NC",(+F52-E52)/E52)</f>
        <v>-0.06941015089163237</v>
      </c>
      <c r="K52" s="254">
        <f>IF(ISERROR((+G52-F52)/F52),"NC",(+G52-F52)/F52)</f>
        <v>0.015919811320754717</v>
      </c>
      <c r="L52" s="203">
        <f>+C52/C$52</f>
        <v>1</v>
      </c>
      <c r="M52" s="203">
        <f>+D52/D$52</f>
        <v>1</v>
      </c>
      <c r="N52" s="255">
        <f>+E52/E$52</f>
        <v>1</v>
      </c>
      <c r="O52" s="255">
        <f>+F52/F$52</f>
        <v>1</v>
      </c>
      <c r="P52" s="290">
        <f>+G52/G$52</f>
        <v>1</v>
      </c>
    </row>
    <row r="54" ht="12.75">
      <c r="B54" s="12" t="s">
        <v>385</v>
      </c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</sheetData>
  <sheetProtection/>
  <mergeCells count="5">
    <mergeCell ref="B4:B5"/>
    <mergeCell ref="A6:A41"/>
    <mergeCell ref="L4:P4"/>
    <mergeCell ref="C4:G4"/>
    <mergeCell ref="H4:K4"/>
  </mergeCells>
  <conditionalFormatting sqref="H6:K52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1.57421875" style="1" customWidth="1"/>
    <col min="3" max="16" width="8.7109375" style="0" customWidth="1"/>
  </cols>
  <sheetData>
    <row r="1" ht="15" customHeight="1">
      <c r="B1" s="2" t="str">
        <f>+Chieri!B1</f>
        <v>FLUSSO TOTALE di disponibili al lavoro per comune di domicilio - Anni 2011-2015</v>
      </c>
    </row>
    <row r="2" spans="1:2" ht="15" customHeight="1">
      <c r="A2" s="6"/>
      <c r="B2" s="10" t="s">
        <v>22</v>
      </c>
    </row>
    <row r="3" spans="2:4" ht="15" customHeight="1" thickBot="1">
      <c r="B3" s="2"/>
      <c r="C3" s="11"/>
      <c r="D3" s="11"/>
    </row>
    <row r="4" spans="1:16" ht="21" customHeight="1" thickBot="1">
      <c r="A4" s="13"/>
      <c r="B4" s="433" t="s">
        <v>42</v>
      </c>
      <c r="C4" s="435" t="s">
        <v>382</v>
      </c>
      <c r="D4" s="436"/>
      <c r="E4" s="436"/>
      <c r="F4" s="436"/>
      <c r="G4" s="437"/>
      <c r="H4" s="435" t="s">
        <v>13</v>
      </c>
      <c r="I4" s="436"/>
      <c r="J4" s="436"/>
      <c r="K4" s="437"/>
      <c r="L4" s="435" t="s">
        <v>380</v>
      </c>
      <c r="M4" s="436"/>
      <c r="N4" s="436"/>
      <c r="O4" s="436"/>
      <c r="P4" s="437"/>
    </row>
    <row r="5" spans="2:16" ht="29.25" customHeight="1" thickBot="1">
      <c r="B5" s="438"/>
      <c r="C5" s="219" t="s">
        <v>329</v>
      </c>
      <c r="D5" s="9" t="s">
        <v>330</v>
      </c>
      <c r="E5" s="7" t="s">
        <v>331</v>
      </c>
      <c r="F5" s="7" t="s">
        <v>374</v>
      </c>
      <c r="G5" s="8" t="s">
        <v>386</v>
      </c>
      <c r="H5" s="219" t="s">
        <v>387</v>
      </c>
      <c r="I5" s="7" t="s">
        <v>332</v>
      </c>
      <c r="J5" s="7" t="s">
        <v>376</v>
      </c>
      <c r="K5" s="8" t="s">
        <v>388</v>
      </c>
      <c r="L5" s="430" t="s">
        <v>25</v>
      </c>
      <c r="M5" s="431" t="s">
        <v>328</v>
      </c>
      <c r="N5" s="134" t="s">
        <v>333</v>
      </c>
      <c r="O5" s="431" t="s">
        <v>375</v>
      </c>
      <c r="P5" s="288" t="s">
        <v>389</v>
      </c>
    </row>
    <row r="6" spans="1:16" ht="15" customHeight="1">
      <c r="A6" s="432"/>
      <c r="B6" s="15" t="s">
        <v>9</v>
      </c>
      <c r="C6" s="16">
        <v>1231</v>
      </c>
      <c r="D6" s="136">
        <v>1399</v>
      </c>
      <c r="E6" s="185">
        <v>1403</v>
      </c>
      <c r="F6" s="185">
        <v>1501</v>
      </c>
      <c r="G6" s="214">
        <v>1496</v>
      </c>
      <c r="H6" s="87">
        <f aca="true" t="shared" si="0" ref="H6:K10">IF(ISERROR((+D6-C6)/C6),"NC",(+D6-C6)/C6)</f>
        <v>0.1364744110479285</v>
      </c>
      <c r="I6" s="215">
        <f t="shared" si="0"/>
        <v>0.0028591851322373124</v>
      </c>
      <c r="J6" s="188">
        <f t="shared" si="0"/>
        <v>0.0698503207412687</v>
      </c>
      <c r="K6" s="218">
        <f t="shared" si="0"/>
        <v>-0.0033311125916055963</v>
      </c>
      <c r="L6" s="20">
        <f aca="true" t="shared" si="1" ref="L6:N11">+C6/C$11</f>
        <v>0.37291729778854893</v>
      </c>
      <c r="M6" s="20">
        <f t="shared" si="1"/>
        <v>0.36394380853277836</v>
      </c>
      <c r="N6" s="150">
        <f t="shared" si="1"/>
        <v>0.3508377094273568</v>
      </c>
      <c r="O6" s="150">
        <f aca="true" t="shared" si="2" ref="O6:O11">G6/G$11</f>
        <v>0.36399026763990266</v>
      </c>
      <c r="P6" s="151">
        <f aca="true" t="shared" si="3" ref="P6:P11">G6/G$11</f>
        <v>0.36399026763990266</v>
      </c>
    </row>
    <row r="7" spans="1:16" ht="15" customHeight="1">
      <c r="A7" s="432"/>
      <c r="B7" s="35" t="s">
        <v>270</v>
      </c>
      <c r="C7" s="36">
        <v>1043</v>
      </c>
      <c r="D7" s="122">
        <v>1289</v>
      </c>
      <c r="E7" s="122">
        <v>1410</v>
      </c>
      <c r="F7" s="122">
        <v>1341</v>
      </c>
      <c r="G7" s="37">
        <v>1337</v>
      </c>
      <c r="H7" s="89">
        <f t="shared" si="0"/>
        <v>0.23585810162991372</v>
      </c>
      <c r="I7" s="88">
        <f t="shared" si="0"/>
        <v>0.09387121799844841</v>
      </c>
      <c r="J7" s="189">
        <f t="shared" si="0"/>
        <v>-0.04893617021276596</v>
      </c>
      <c r="K7" s="132">
        <f t="shared" si="0"/>
        <v>-0.002982848620432513</v>
      </c>
      <c r="L7" s="25">
        <f t="shared" si="1"/>
        <v>0.3159648591335959</v>
      </c>
      <c r="M7" s="25">
        <f t="shared" si="1"/>
        <v>0.33532778355879295</v>
      </c>
      <c r="N7" s="24">
        <f t="shared" si="1"/>
        <v>0.35258814703675917</v>
      </c>
      <c r="O7" s="24">
        <f t="shared" si="2"/>
        <v>0.3253041362530414</v>
      </c>
      <c r="P7" s="152">
        <f t="shared" si="3"/>
        <v>0.3253041362530414</v>
      </c>
    </row>
    <row r="8" spans="1:16" ht="15" customHeight="1">
      <c r="A8" s="432"/>
      <c r="B8" s="27" t="s">
        <v>271</v>
      </c>
      <c r="C8" s="28">
        <v>906</v>
      </c>
      <c r="D8" s="121">
        <v>1022</v>
      </c>
      <c r="E8" s="121">
        <v>1017</v>
      </c>
      <c r="F8" s="121">
        <v>1019</v>
      </c>
      <c r="G8" s="29">
        <v>1093</v>
      </c>
      <c r="H8" s="91">
        <f t="shared" si="0"/>
        <v>0.1280353200883002</v>
      </c>
      <c r="I8" s="90">
        <f t="shared" si="0"/>
        <v>-0.004892367906066536</v>
      </c>
      <c r="J8" s="190">
        <f t="shared" si="0"/>
        <v>0.0019665683382497543</v>
      </c>
      <c r="K8" s="141">
        <f t="shared" si="0"/>
        <v>0.07262021589793916</v>
      </c>
      <c r="L8" s="33">
        <f t="shared" si="1"/>
        <v>0.2744622841563163</v>
      </c>
      <c r="M8" s="33">
        <f t="shared" si="1"/>
        <v>0.26586888657648283</v>
      </c>
      <c r="N8" s="32">
        <f t="shared" si="1"/>
        <v>0.25431357839459867</v>
      </c>
      <c r="O8" s="32">
        <f t="shared" si="2"/>
        <v>0.26593673965936737</v>
      </c>
      <c r="P8" s="153">
        <f t="shared" si="3"/>
        <v>0.26593673965936737</v>
      </c>
    </row>
    <row r="9" spans="1:16" ht="15" customHeight="1">
      <c r="A9" s="432"/>
      <c r="B9" s="35" t="s">
        <v>272</v>
      </c>
      <c r="C9" s="36">
        <v>83</v>
      </c>
      <c r="D9" s="122">
        <v>81</v>
      </c>
      <c r="E9" s="122">
        <v>100</v>
      </c>
      <c r="F9" s="122">
        <v>100</v>
      </c>
      <c r="G9" s="37">
        <v>122</v>
      </c>
      <c r="H9" s="89">
        <f t="shared" si="0"/>
        <v>-0.024096385542168676</v>
      </c>
      <c r="I9" s="88">
        <f t="shared" si="0"/>
        <v>0.2345679012345679</v>
      </c>
      <c r="J9" s="189">
        <f t="shared" si="0"/>
        <v>0</v>
      </c>
      <c r="K9" s="132">
        <f t="shared" si="0"/>
        <v>0.22</v>
      </c>
      <c r="L9" s="25">
        <f t="shared" si="1"/>
        <v>0.0251438957891548</v>
      </c>
      <c r="M9" s="25">
        <f t="shared" si="1"/>
        <v>0.021071800208116546</v>
      </c>
      <c r="N9" s="24">
        <f t="shared" si="1"/>
        <v>0.025006251562890724</v>
      </c>
      <c r="O9" s="24">
        <f t="shared" si="2"/>
        <v>0.029683698296836983</v>
      </c>
      <c r="P9" s="152">
        <f t="shared" si="3"/>
        <v>0.029683698296836983</v>
      </c>
    </row>
    <row r="10" spans="1:16" ht="15" customHeight="1" thickBot="1">
      <c r="A10" s="432"/>
      <c r="B10" s="27" t="s">
        <v>273</v>
      </c>
      <c r="C10" s="28">
        <v>38</v>
      </c>
      <c r="D10" s="121">
        <v>53</v>
      </c>
      <c r="E10" s="121">
        <v>69</v>
      </c>
      <c r="F10" s="121">
        <v>60</v>
      </c>
      <c r="G10" s="29">
        <v>62</v>
      </c>
      <c r="H10" s="91">
        <f t="shared" si="0"/>
        <v>0.39473684210526316</v>
      </c>
      <c r="I10" s="90">
        <f t="shared" si="0"/>
        <v>0.3018867924528302</v>
      </c>
      <c r="J10" s="190">
        <f t="shared" si="0"/>
        <v>-0.13043478260869565</v>
      </c>
      <c r="K10" s="141">
        <f t="shared" si="0"/>
        <v>0.03333333333333333</v>
      </c>
      <c r="L10" s="33">
        <f t="shared" si="1"/>
        <v>0.011511663132384126</v>
      </c>
      <c r="M10" s="33">
        <f t="shared" si="1"/>
        <v>0.013787721123829344</v>
      </c>
      <c r="N10" s="32">
        <f t="shared" si="1"/>
        <v>0.0172543135783946</v>
      </c>
      <c r="O10" s="32">
        <f t="shared" si="2"/>
        <v>0.01508515815085158</v>
      </c>
      <c r="P10" s="153">
        <f t="shared" si="3"/>
        <v>0.01508515815085158</v>
      </c>
    </row>
    <row r="11" spans="2:16" ht="15" customHeight="1" thickBot="1">
      <c r="B11" s="56" t="s">
        <v>0</v>
      </c>
      <c r="C11" s="57">
        <f>SUM(C6:C10)</f>
        <v>3301</v>
      </c>
      <c r="D11" s="126">
        <f>SUM(D6:D10)</f>
        <v>3844</v>
      </c>
      <c r="E11" s="126">
        <f>SUM(E6:E10)</f>
        <v>3999</v>
      </c>
      <c r="F11" s="126">
        <f>SUM(F6:F10)</f>
        <v>4021</v>
      </c>
      <c r="G11" s="58">
        <f>SUM(G6:G10)</f>
        <v>4110</v>
      </c>
      <c r="H11" s="61">
        <f>IF(ISERROR((+D11-C11)/C11),"NC",(+D11-C11)/C11)</f>
        <v>0.1644956073916995</v>
      </c>
      <c r="I11" s="60">
        <f>IF(ISERROR((+E11-D11)/D11),"NC",(+E11-D11)/D11)</f>
        <v>0.04032258064516129</v>
      </c>
      <c r="J11" s="187">
        <f>IF(ISERROR((+F11-E11)/E11),"NC",(+F11-E11)/E11)</f>
        <v>0.005501375343835959</v>
      </c>
      <c r="K11" s="264">
        <f>IF(ISERROR((+G11-F11)/F11),"NC",(+G11-F11)/F11)</f>
        <v>0.022133797562795324</v>
      </c>
      <c r="L11" s="64">
        <f t="shared" si="1"/>
        <v>1</v>
      </c>
      <c r="M11" s="64">
        <f t="shared" si="1"/>
        <v>1</v>
      </c>
      <c r="N11" s="63">
        <f t="shared" si="1"/>
        <v>1</v>
      </c>
      <c r="O11" s="63">
        <f t="shared" si="2"/>
        <v>1</v>
      </c>
      <c r="P11" s="158">
        <f t="shared" si="3"/>
        <v>1</v>
      </c>
    </row>
    <row r="12" ht="15" customHeight="1">
      <c r="F12" s="198"/>
    </row>
    <row r="13" spans="2:6" ht="15" customHeight="1">
      <c r="B13" s="12" t="s">
        <v>385</v>
      </c>
      <c r="F13" s="199"/>
    </row>
    <row r="14" ht="15" customHeight="1">
      <c r="F14" s="199"/>
    </row>
    <row r="15" ht="15" customHeight="1">
      <c r="F15" s="199"/>
    </row>
    <row r="16" ht="15" customHeight="1">
      <c r="F16" s="199"/>
    </row>
    <row r="17" ht="15" customHeight="1">
      <c r="F17" s="199"/>
    </row>
    <row r="18" ht="15" customHeight="1">
      <c r="F18" s="199"/>
    </row>
    <row r="19" ht="15" customHeight="1">
      <c r="F19" s="199"/>
    </row>
    <row r="20" spans="2:6" ht="15" customHeight="1">
      <c r="B20"/>
      <c r="F20" s="199"/>
    </row>
    <row r="21" spans="2:6" ht="15" customHeight="1">
      <c r="B21"/>
      <c r="F21" s="199"/>
    </row>
    <row r="22" spans="2:6" ht="15" customHeight="1">
      <c r="B22"/>
      <c r="F22" s="199"/>
    </row>
    <row r="23" spans="2:6" ht="15" customHeight="1">
      <c r="B23"/>
      <c r="F23" s="199"/>
    </row>
    <row r="24" ht="15" customHeight="1">
      <c r="B24"/>
    </row>
    <row r="25" ht="15" customHeight="1"/>
  </sheetData>
  <sheetProtection/>
  <mergeCells count="5">
    <mergeCell ref="L4:P4"/>
    <mergeCell ref="B4:B5"/>
    <mergeCell ref="A6:A10"/>
    <mergeCell ref="C4:G4"/>
    <mergeCell ref="H4:K4"/>
  </mergeCells>
  <conditionalFormatting sqref="H6:K11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</dc:creator>
  <cp:keywords/>
  <dc:description/>
  <cp:lastModifiedBy>sciascia</cp:lastModifiedBy>
  <cp:lastPrinted>2011-10-12T08:09:22Z</cp:lastPrinted>
  <dcterms:created xsi:type="dcterms:W3CDTF">2008-11-25T11:31:29Z</dcterms:created>
  <dcterms:modified xsi:type="dcterms:W3CDTF">2017-10-04T10:25:14Z</dcterms:modified>
  <cp:category/>
  <cp:version/>
  <cp:contentType/>
  <cp:contentStatus/>
</cp:coreProperties>
</file>